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19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'CENTRALA'!$A$1:$C$63</definedName>
    <definedName name="_xlnm.Print_Area" localSheetId="3">'Dolnośląski'!$A$1:$C$63</definedName>
    <definedName name="_xlnm.Print_Area" localSheetId="4">'KujawskoPomorski'!$A$1:$C$63</definedName>
    <definedName name="_xlnm.Print_Area" localSheetId="5">'Lubelski'!$A$1:$C$63</definedName>
    <definedName name="_xlnm.Print_Area" localSheetId="6">'Lubuski'!$A$1:$C$63</definedName>
    <definedName name="_xlnm.Print_Area" localSheetId="7">'Łódzki'!$A$1:$C$63</definedName>
    <definedName name="_xlnm.Print_Area" localSheetId="8">'Małopolski'!$A$1:$C$63</definedName>
    <definedName name="_xlnm.Print_Area" localSheetId="9">'Mazowiecki'!$A$1:$C$63</definedName>
    <definedName name="_xlnm.Print_Area" localSheetId="0">'NFZ'!$A$1:$C$96</definedName>
    <definedName name="_xlnm.Print_Area" localSheetId="10">'Opolski'!$A$1:$C$63</definedName>
    <definedName name="_xlnm.Print_Area" localSheetId="11">'Podkarpacki'!$A$1:$C$63</definedName>
    <definedName name="_xlnm.Print_Area" localSheetId="12">'Podlaski'!$A$1:$C$63</definedName>
    <definedName name="_xlnm.Print_Area" localSheetId="13">'Pomorski'!$A$1:$C$63</definedName>
    <definedName name="_xlnm.Print_Area" localSheetId="2">'Razem OW'!$A$1:$C$63</definedName>
    <definedName name="_xlnm.Print_Area" localSheetId="14">'Śląski'!$A$1:$C$63</definedName>
    <definedName name="_xlnm.Print_Area" localSheetId="15">'Świętokrzyski'!$A$1:$C$63</definedName>
    <definedName name="_xlnm.Print_Area" localSheetId="16">'WarmińskoMazurski'!$A$1:$C$63</definedName>
    <definedName name="_xlnm.Print_Area" localSheetId="17">'Wielkopolski'!$A$1:$C$63</definedName>
    <definedName name="_xlnm.Print_Area" localSheetId="18">'Zachodniopomorski'!$A$1:$C$63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<sst xmlns="http://schemas.openxmlformats.org/spreadsheetml/2006/main" count="2305" uniqueCount="207">
  <si>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</si>
  <si>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</si>
  <si>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</si>
  <si>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</si>
  <si>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</si>
  <si>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</si>
  <si>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</si>
  <si>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</si>
  <si>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</si>
  <si>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</si>
  <si>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</si>
  <si>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</si>
  <si>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</si>
  <si>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</si>
  <si>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</si>
  <si>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</si>
  <si>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</si>
  <si>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</si>
  <si>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</si>
  <si>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</si>
  <si>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</si>
  <si>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</si>
  <si>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</si>
  <si>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</si>
  <si>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</si>
  <si>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</si>
  <si>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</si>
  <si>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</si>
  <si>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</si>
  <si>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</si>
  <si>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</si>
  <si>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</si>
  <si>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</si>
  <si>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</si>
  <si>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</si>
  <si>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</si>
  <si>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</si>
  <si>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</si>
  <si>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</si>
  <si>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</si>
  <si>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</si>
  <si>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</si>
  <si>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</si>
  <si>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</si>
  <si>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</si>
  <si>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</si>
  <si>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</si>
  <si>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</si>
  <si>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</si>
  <si>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</si>
  <si>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</si>
  <si>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</si>
  <si>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</si>
  <si>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</si>
  <si>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</si>
  <si>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</si>
  <si>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</si>
  <si>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</si>
  <si>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</si>
  <si>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</si>
  <si>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</si>
  <si>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</si>
  <si>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</si>
  <si>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</si>
  <si>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</si>
  <si>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</si>
  <si>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</si>
  <si>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</si>
  <si>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</si>
  <si>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</si>
  <si>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</si>
  <si>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</si>
  <si>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</si>
  <si>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</si>
  <si>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</si>
  <si>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</si>
  <si>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</si>
  <si>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</si>
  <si>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</si>
  <si>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</si>
  <si>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</si>
  <si>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</si>
  <si>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</si>
  <si>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</si>
  <si>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</si>
  <si>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</si>
  <si>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</si>
  <si>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</si>
  <si>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</si>
  <si>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</si>
  <si>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</si>
  <si>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</si>
  <si>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</si>
  <si>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</si>
  <si>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</si>
  <si>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</si>
  <si>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</si>
  <si>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</si>
  <si>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</si>
  <si>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</si>
  <si>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</si>
  <si>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</si>
  <si>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</si>
  <si>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</si>
  <si>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</si>
  <si>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</si>
  <si>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</si>
  <si>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</si>
  <si>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</si>
  <si>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</si>
  <si>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</si>
  <si>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</si>
  <si>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</si>
  <si>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</si>
  <si>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</si>
  <si>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</si>
  <si>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</si>
  <si>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</si>
  <si>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</si>
  <si>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</si>
  <si>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</si>
  <si>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</si>
  <si>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</si>
  <si>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</si>
  <si>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</si>
  <si>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</si>
  <si>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</si>
  <si>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</si>
  <si>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</si>
  <si>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</si>
  <si>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</si>
  <si>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</si>
  <si>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</si>
  <si>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</si>
  <si>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</si>
  <si>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</si>
  <si>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</si>
  <si>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</si>
  <si>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</si>
  <si>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</si>
  <si>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</si>
  <si>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</si>
  <si>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</si>
  <si>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</si>
  <si>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</si>
  <si>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</si>
  <si>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</si>
  <si>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</si>
  <si>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</si>
  <si>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</si>
  <si>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</si>
  <si>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</si>
  <si>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</si>
  <si>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</si>
  <si>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</si>
  <si>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</si>
  <si>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</si>
  <si>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</si>
  <si>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</si>
  <si>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</si>
  <si>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</si>
  <si>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</si>
  <si>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</si>
  <si>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</si>
  <si>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</si>
  <si>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</si>
  <si>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</si>
  <si>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</si>
  <si>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</si>
  <si>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</si>
  <si>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</si>
  <si>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</si>
  <si>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</si>
  <si>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</si>
  <si>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</si>
  <si>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</si>
  <si>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</si>
  <si>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</si>
  <si>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</si>
  <si>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</si>
  <si>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</si>
  <si>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</si>
  <si>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</si>
  <si>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</si>
  <si>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</si>
  <si>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</si>
  <si>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</si>
  <si>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</si>
  <si>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</si>
  <si>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</si>
  <si>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</si>
  <si>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</si>
  <si>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</si>
  <si>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</si>
  <si>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</si>
  <si>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</si>
  <si>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</si>
  <si>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</si>
  <si>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</si>
  <si>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</si>
  <si>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</si>
  <si>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Koszty Narodowego Funduszu Zdrowia - łącznie</t>
  </si>
  <si>
    <t>ROCZNY PLAN FINANSOWY NARODOWEGO FUNDUSZU ZDROWIA NA ROK 2014</t>
  </si>
  <si>
    <t>Plan finansowy Narodowego Funduszu Zdrowia na rok 2014</t>
  </si>
  <si>
    <t>Plan finansowy Centrali Narodowego Funduszu Zdrowia na rok 2014</t>
  </si>
  <si>
    <t>Plan finansowy OW NFZ na rok 2014</t>
  </si>
  <si>
    <t>Plan finansowy oddziału wojewódzkiego Narodowego Funduszu Zdrowia na rok 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</si>
</sst>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 applyProtection="1">
      <alignment horizontal="right" vertical="center"/>
      <protection/>
    </xf>
    <xf numFmtId="3" fontId="9" fillId="34" borderId="10" xfId="65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3" fillId="36" borderId="10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/>
    </xf>
    <xf numFmtId="168" fontId="65" fillId="33" borderId="0" xfId="70" applyNumberFormat="1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3" fontId="7" fillId="34" borderId="0" xfId="0" applyNumberFormat="1" applyFont="1" applyFill="1" applyAlignment="1" applyProtection="1">
      <alignment vertical="center"/>
      <protection locked="0"/>
    </xf>
    <xf numFmtId="10" fontId="31" fillId="34" borderId="0" xfId="70" applyNumberFormat="1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30" fillId="34" borderId="12" xfId="66" applyNumberFormat="1" applyFont="1" applyFill="1" applyBorder="1" applyAlignment="1">
      <alignment horizontal="center" vertical="center" wrapText="1"/>
      <protection/>
    </xf>
    <xf numFmtId="3" fontId="30" fillId="34" borderId="13" xfId="66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top" wrapText="1"/>
      <protection locked="0"/>
    </xf>
    <xf numFmtId="3" fontId="30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n.mackiewicz\Ustawienia%20lokalne\Temporary%20Internet%20Files\Content.Outlook\PY3FC2YX\Z%20OW%20NFZ%20-%20prognoza%20koszt&#243;w\Ma&#322;opolski-korekta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n.mackiewicz\Ustawienia%20lokalne\Temporary%20Internet%20Files\Content.Outlook\PY3FC2YX\Z%20OW%20NFZ%20-%20prognoza%20koszt&#243;w\Mazowiecki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n.mackiewicz\Ustawienia%20lokalne\Temporary%20Internet%20Files\Content.Outlook\PY3FC2YX\Z%20OW%20NFZ%20-%20prognoza%20koszt&#243;w\Opolski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n.mackiewicz\Ustawienia%20lokalne\Temporary%20Internet%20Files\Content.Outlook\PY3FC2YX\Z%20OW%20NFZ%20-%20prognoza%20koszt&#243;w\Podlask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4-2016\Prognoza%20przychod&#243;w%202014-2016\Udost&#281;pniona\05-06-2013\Prognoza%20przychod&#243;w%20ze%20sk&#322;adek%202014-2016%20-%2005-06-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4-2016\Prognoza%20przychod&#243;w%202014-2016\Prognoza%20przychod&#243;w%202014-2016%20-%20&#322;&#261;cznie%20-%2015-06-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2-2014\Prognoza%20przychod&#243;w%202012-2014\Prognoza%20koszt&#243;w%202012-2014%20-%20og&#243;&#322;em%20-%20z%2010-06-20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4-2016\Prognoza%20koszt&#243;w%202014-2016\Dane%20wej&#347;ciowe\Plan%20i%20prognoza%202014-2016%20w%20wysoko&#347;ci%202013%20roku%20bez%20dyrektywy%20i%20zw%20f%20w%20bezosobowych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4-2016\Prognoza%20przychod&#243;w%202014-2016\Prognoza%20D-H%20OWNFZ%202014-2016-3-06-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n.mackiewicz\Ustawienia%20lokalne\Temporary%20Internet%20Files\Content.Outlook\PY3FC2YX\Z%20OW%20NFZ%20-%20prognoza%20koszt&#243;w\Lubelsk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2014-2016"/>
    </sheetNames>
    <sheetDataSet>
      <sheetData sheetId="0">
        <row r="36">
          <cell r="C36">
            <v>138356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2014-2016"/>
    </sheetNames>
    <sheetDataSet>
      <sheetData sheetId="0">
        <row r="34">
          <cell r="C34">
            <v>0</v>
          </cell>
        </row>
        <row r="35">
          <cell r="C35">
            <v>229260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2014-2016"/>
    </sheetNames>
    <sheetDataSet>
      <sheetData sheetId="0">
        <row r="35">
          <cell r="C35">
            <v>0</v>
          </cell>
        </row>
        <row r="36">
          <cell r="C36">
            <v>51997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2014-2016"/>
    </sheetNames>
    <sheetDataSet>
      <sheetData sheetId="0">
        <row r="36">
          <cell r="C36">
            <v>0</v>
          </cell>
        </row>
        <row r="37">
          <cell r="C37">
            <v>69081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yk_2010"/>
      <sheetName val="wyk_2011"/>
      <sheetName val="progn_2012"/>
      <sheetName val="progn_2013"/>
      <sheetName val="progn_2014"/>
      <sheetName val="progn_2015"/>
      <sheetName val="progn_2016"/>
      <sheetName val="MAKRO_WART"/>
      <sheetName val="progn_2011 - udost"/>
      <sheetName val="progn_2013_2016 - suma"/>
      <sheetName val="opis_L_13-16"/>
      <sheetName val="opis_P_13-16"/>
      <sheetName val="progn_2011_2014 i pl"/>
      <sheetName val="Św. i zas. przedemer"/>
    </sheetNames>
    <sheetDataSet>
      <sheetData sheetId="4">
        <row r="18">
          <cell r="M18">
            <v>60233502306.02</v>
          </cell>
          <cell r="Q18">
            <v>3245822038.56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-PK 2013-2016"/>
    </sheetNames>
    <sheetDataSet>
      <sheetData sheetId="0">
        <row r="14">
          <cell r="E14">
            <v>100000</v>
          </cell>
        </row>
        <row r="15">
          <cell r="E15">
            <v>0</v>
          </cell>
        </row>
        <row r="20">
          <cell r="E20">
            <v>131309</v>
          </cell>
        </row>
        <row r="21">
          <cell r="E21">
            <v>0</v>
          </cell>
        </row>
        <row r="22">
          <cell r="E22">
            <v>942421</v>
          </cell>
        </row>
        <row r="23">
          <cell r="E23">
            <v>1839892</v>
          </cell>
        </row>
        <row r="78">
          <cell r="E78">
            <v>263637</v>
          </cell>
        </row>
        <row r="85">
          <cell r="E85">
            <v>63557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1">
        <row r="82">
          <cell r="E8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2014-2016"/>
      <sheetName val="Ubezp społ 2014-2016 z dod etat"/>
      <sheetName val="Arkusz3"/>
    </sheetNames>
    <sheetDataSet>
      <sheetData sheetId="0">
        <row r="21">
          <cell r="L21">
            <v>32395</v>
          </cell>
        </row>
      </sheetData>
      <sheetData sheetId="1">
        <row r="22">
          <cell r="Q22">
            <v>5569</v>
          </cell>
          <cell r="R22">
            <v>794</v>
          </cell>
          <cell r="S22">
            <v>0</v>
          </cell>
          <cell r="T22">
            <v>1759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zem NFZ"/>
      <sheetName val="Centrala"/>
      <sheetName val="OW NFZ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D7"/>
      <sheetName val="F1"/>
      <sheetName val="F2"/>
      <sheetName val="F4"/>
      <sheetName val="H"/>
      <sheetName val="Sprawy sądowe"/>
    </sheetNames>
    <sheetDataSet>
      <sheetData sheetId="21">
        <row r="22">
          <cell r="N22">
            <v>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2014-2016"/>
    </sheetNames>
    <sheetDataSet>
      <sheetData sheetId="0">
        <row r="35">
          <cell r="C35">
            <v>0</v>
          </cell>
        </row>
        <row r="36">
          <cell r="C36">
            <v>112907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tabSelected="1" view="pageBreakPreview" zoomScale="55" zoomScaleNormal="55" zoomScaleSheetLayoutView="55" zoomScalePageLayoutView="0" workbookViewId="0" topLeftCell="A1">
      <pane xSplit="2" ySplit="6" topLeftCell="C6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0" customWidth="1"/>
    <col min="2" max="2" width="128.75390625" style="20" customWidth="1"/>
    <col min="3" max="3" width="25.75390625" style="7" customWidth="1"/>
    <col min="4" max="16384" width="9.125" style="7" customWidth="1"/>
  </cols>
  <sheetData>
    <row r="1" spans="1:3" s="75" customFormat="1" ht="54.75" customHeight="1">
      <c r="A1" s="110" t="s">
        <v>202</v>
      </c>
      <c r="B1" s="110"/>
      <c r="C1" s="110"/>
    </row>
    <row r="2" spans="1:3" s="50" customFormat="1" ht="35.25" customHeight="1">
      <c r="A2" s="109" t="s">
        <v>201</v>
      </c>
      <c r="B2" s="109"/>
      <c r="C2" s="94"/>
    </row>
    <row r="3" spans="1:3" s="10" customFormat="1" ht="36" customHeight="1">
      <c r="A3" s="8"/>
      <c r="B3" s="9"/>
      <c r="C3" s="97"/>
    </row>
    <row r="4" spans="1:3" s="11" customFormat="1" ht="38.25" customHeight="1">
      <c r="A4" s="111" t="s">
        <v>139</v>
      </c>
      <c r="B4" s="111" t="s">
        <v>56</v>
      </c>
      <c r="C4" s="112" t="s">
        <v>203</v>
      </c>
    </row>
    <row r="5" spans="1:3" s="11" customFormat="1" ht="38.25" customHeight="1">
      <c r="A5" s="111"/>
      <c r="B5" s="111"/>
      <c r="C5" s="113"/>
    </row>
    <row r="6" spans="1:3" s="12" customFormat="1" ht="19.5" customHeight="1">
      <c r="A6" s="48">
        <v>1</v>
      </c>
      <c r="B6" s="53">
        <v>2</v>
      </c>
      <c r="C6" s="99">
        <v>3</v>
      </c>
    </row>
    <row r="7" spans="1:3" s="14" customFormat="1" ht="63.75" customHeight="1">
      <c r="A7" s="54">
        <v>1</v>
      </c>
      <c r="B7" s="55" t="s">
        <v>137</v>
      </c>
      <c r="C7" s="13">
        <f>C8+C9</f>
        <v>63479324</v>
      </c>
    </row>
    <row r="8" spans="1:3" ht="30" customHeight="1">
      <c r="A8" s="56" t="s">
        <v>81</v>
      </c>
      <c r="B8" s="57" t="s">
        <v>82</v>
      </c>
      <c r="C8" s="100">
        <f>ROUND('[4]progn_2014'!$M$18/1000,0)</f>
        <v>60233502</v>
      </c>
    </row>
    <row r="9" spans="1:3" ht="30" customHeight="1">
      <c r="A9" s="56" t="s">
        <v>83</v>
      </c>
      <c r="B9" s="57" t="s">
        <v>84</v>
      </c>
      <c r="C9" s="100">
        <f>ROUND('[4]progn_2014'!$Q$18/1000,0)</f>
        <v>3245822</v>
      </c>
    </row>
    <row r="10" spans="1:3" s="14" customFormat="1" ht="63.75" customHeight="1">
      <c r="A10" s="54">
        <v>2</v>
      </c>
      <c r="B10" s="55" t="s">
        <v>134</v>
      </c>
      <c r="C10" s="13">
        <f>C11+C12</f>
        <v>0</v>
      </c>
    </row>
    <row r="11" spans="1:3" ht="30" customHeight="1">
      <c r="A11" s="56" t="s">
        <v>85</v>
      </c>
      <c r="B11" s="57" t="s">
        <v>86</v>
      </c>
      <c r="C11" s="100">
        <v>0</v>
      </c>
    </row>
    <row r="12" spans="1:3" ht="30" customHeight="1">
      <c r="A12" s="56" t="s">
        <v>87</v>
      </c>
      <c r="B12" s="57" t="s">
        <v>88</v>
      </c>
      <c r="C12" s="100">
        <v>0</v>
      </c>
    </row>
    <row r="13" spans="1:3" s="14" customFormat="1" ht="39.75" customHeight="1">
      <c r="A13" s="54">
        <v>3</v>
      </c>
      <c r="B13" s="55" t="s">
        <v>89</v>
      </c>
      <c r="C13" s="13">
        <f>C14+C15</f>
        <v>100000</v>
      </c>
    </row>
    <row r="14" spans="1:3" ht="30" customHeight="1">
      <c r="A14" s="56" t="s">
        <v>90</v>
      </c>
      <c r="B14" s="57" t="s">
        <v>82</v>
      </c>
      <c r="C14" s="100">
        <f>'[5]PP-PK 2013-2016'!E14</f>
        <v>100000</v>
      </c>
    </row>
    <row r="15" spans="1:3" ht="30" customHeight="1">
      <c r="A15" s="56" t="s">
        <v>91</v>
      </c>
      <c r="B15" s="57" t="s">
        <v>84</v>
      </c>
      <c r="C15" s="100">
        <f>'[5]PP-PK 2013-2016'!E15</f>
        <v>0</v>
      </c>
    </row>
    <row r="16" spans="1:3" s="14" customFormat="1" ht="39" customHeight="1">
      <c r="A16" s="54">
        <v>4</v>
      </c>
      <c r="B16" s="55" t="s">
        <v>192</v>
      </c>
      <c r="C16" s="13">
        <f>C17+C18</f>
        <v>122030</v>
      </c>
    </row>
    <row r="17" spans="1:3" ht="30" customHeight="1">
      <c r="A17" s="58" t="s">
        <v>92</v>
      </c>
      <c r="B17" s="57" t="s">
        <v>93</v>
      </c>
      <c r="C17" s="100">
        <f>ROUND(C8*0.99*0.002,0)</f>
        <v>119262</v>
      </c>
    </row>
    <row r="18" spans="1:3" ht="30" customHeight="1">
      <c r="A18" s="58" t="s">
        <v>94</v>
      </c>
      <c r="B18" s="57" t="s">
        <v>95</v>
      </c>
      <c r="C18" s="100">
        <f>ROUND((C9-1862004)*0.002,0)</f>
        <v>2768</v>
      </c>
    </row>
    <row r="19" spans="1:3" s="14" customFormat="1" ht="63.75" customHeight="1">
      <c r="A19" s="59" t="s">
        <v>152</v>
      </c>
      <c r="B19" s="60" t="s">
        <v>151</v>
      </c>
      <c r="C19" s="13">
        <f>(C7-C10+C13-C16)+C20+C21+C22+C23</f>
        <v>66370916</v>
      </c>
    </row>
    <row r="20" spans="1:3" ht="31.5" customHeight="1">
      <c r="A20" s="56" t="s">
        <v>96</v>
      </c>
      <c r="B20" s="61" t="s">
        <v>97</v>
      </c>
      <c r="C20" s="100">
        <f>'[5]PP-PK 2013-2016'!E20</f>
        <v>131309</v>
      </c>
    </row>
    <row r="21" spans="1:3" ht="31.5" customHeight="1">
      <c r="A21" s="56" t="s">
        <v>98</v>
      </c>
      <c r="B21" s="61" t="s">
        <v>99</v>
      </c>
      <c r="C21" s="100">
        <f>'[5]PP-PK 2013-2016'!E21</f>
        <v>0</v>
      </c>
    </row>
    <row r="22" spans="1:3" ht="50.25" customHeight="1">
      <c r="A22" s="56" t="s">
        <v>100</v>
      </c>
      <c r="B22" s="61" t="s">
        <v>193</v>
      </c>
      <c r="C22" s="100">
        <f>'[5]PP-PK 2013-2016'!E22</f>
        <v>942421</v>
      </c>
    </row>
    <row r="23" spans="1:3" ht="31.5" customHeight="1">
      <c r="A23" s="56" t="s">
        <v>101</v>
      </c>
      <c r="B23" s="62" t="s">
        <v>102</v>
      </c>
      <c r="C23" s="100">
        <f>'[5]PP-PK 2013-2016'!E23</f>
        <v>1839892</v>
      </c>
    </row>
    <row r="24" spans="1:3" s="14" customFormat="1" ht="36" customHeight="1">
      <c r="A24" s="59" t="s">
        <v>153</v>
      </c>
      <c r="B24" s="60" t="s">
        <v>133</v>
      </c>
      <c r="C24" s="13">
        <f>C25+C26+C53+C54</f>
        <v>65862286</v>
      </c>
    </row>
    <row r="25" spans="1:3" s="14" customFormat="1" ht="36" customHeight="1">
      <c r="A25" s="59" t="s">
        <v>103</v>
      </c>
      <c r="B25" s="60" t="s">
        <v>104</v>
      </c>
      <c r="C25" s="13">
        <f>ROUND(C7/100,0)</f>
        <v>634793</v>
      </c>
    </row>
    <row r="26" spans="1:3" s="14" customFormat="1" ht="36" customHeight="1">
      <c r="A26" s="59" t="s">
        <v>0</v>
      </c>
      <c r="B26" s="60" t="s">
        <v>197</v>
      </c>
      <c r="C26" s="25">
        <f>C27+C28+C29+C34+C35+C36+C37+C38+C39+C40+C41+C42+C43+C44+C48+C49+C51+C52</f>
        <v>63387601</v>
      </c>
    </row>
    <row r="27" spans="1:3" ht="30" customHeight="1">
      <c r="A27" s="63" t="s">
        <v>1</v>
      </c>
      <c r="B27" s="65" t="s">
        <v>140</v>
      </c>
      <c r="C27" s="100">
        <f>CENTRALA!C8+'Razem OW'!C8</f>
        <v>7694837</v>
      </c>
    </row>
    <row r="28" spans="1:3" ht="30" customHeight="1">
      <c r="A28" s="63" t="s">
        <v>2</v>
      </c>
      <c r="B28" s="65" t="s">
        <v>141</v>
      </c>
      <c r="C28" s="100">
        <f>CENTRALA!C9+'Razem OW'!C9</f>
        <v>5120758</v>
      </c>
    </row>
    <row r="29" spans="1:3" ht="30" customHeight="1">
      <c r="A29" s="63" t="s">
        <v>3</v>
      </c>
      <c r="B29" s="65" t="s">
        <v>138</v>
      </c>
      <c r="C29" s="101">
        <f>CENTRALA!C10+'Razem OW'!C10</f>
        <v>27231286</v>
      </c>
    </row>
    <row r="30" spans="1:3" ht="30" customHeight="1">
      <c r="A30" s="63" t="s">
        <v>58</v>
      </c>
      <c r="B30" s="64" t="s">
        <v>168</v>
      </c>
      <c r="C30" s="100">
        <f>CENTRALA!C11+'Razem OW'!C11</f>
        <v>2261583</v>
      </c>
    </row>
    <row r="31" spans="1:3" ht="30" customHeight="1">
      <c r="A31" s="63" t="s">
        <v>169</v>
      </c>
      <c r="B31" s="64" t="s">
        <v>172</v>
      </c>
      <c r="C31" s="100">
        <f>CENTRALA!C12+'Razem OW'!C12</f>
        <v>2048940</v>
      </c>
    </row>
    <row r="32" spans="1:3" ht="30" customHeight="1">
      <c r="A32" s="63" t="s">
        <v>170</v>
      </c>
      <c r="B32" s="64" t="s">
        <v>173</v>
      </c>
      <c r="C32" s="100">
        <f>CENTRALA!C13+'Razem OW'!C13</f>
        <v>1151582</v>
      </c>
    </row>
    <row r="33" spans="1:3" ht="30" customHeight="1">
      <c r="A33" s="63" t="s">
        <v>171</v>
      </c>
      <c r="B33" s="64" t="s">
        <v>174</v>
      </c>
      <c r="C33" s="100">
        <f>CENTRALA!C14+'Razem OW'!C14</f>
        <v>457704</v>
      </c>
    </row>
    <row r="34" spans="1:3" ht="30" customHeight="1">
      <c r="A34" s="63" t="s">
        <v>4</v>
      </c>
      <c r="B34" s="65" t="s">
        <v>146</v>
      </c>
      <c r="C34" s="100">
        <f>CENTRALA!C15+'Razem OW'!C15</f>
        <v>2064621</v>
      </c>
    </row>
    <row r="35" spans="1:3" ht="30" customHeight="1">
      <c r="A35" s="63" t="s">
        <v>5</v>
      </c>
      <c r="B35" s="65" t="s">
        <v>142</v>
      </c>
      <c r="C35" s="100">
        <f>CENTRALA!C16+'Razem OW'!C16</f>
        <v>1986087</v>
      </c>
    </row>
    <row r="36" spans="1:3" ht="30" customHeight="1">
      <c r="A36" s="63" t="s">
        <v>6</v>
      </c>
      <c r="B36" s="65" t="s">
        <v>148</v>
      </c>
      <c r="C36" s="100">
        <f>CENTRALA!C17+'Razem OW'!C17</f>
        <v>1046972</v>
      </c>
    </row>
    <row r="37" spans="1:3" ht="30" customHeight="1">
      <c r="A37" s="63" t="s">
        <v>7</v>
      </c>
      <c r="B37" s="65" t="s">
        <v>147</v>
      </c>
      <c r="C37" s="100">
        <f>CENTRALA!C18+'Razem OW'!C18</f>
        <v>347428</v>
      </c>
    </row>
    <row r="38" spans="1:3" ht="30" customHeight="1">
      <c r="A38" s="63" t="s">
        <v>8</v>
      </c>
      <c r="B38" s="65" t="s">
        <v>143</v>
      </c>
      <c r="C38" s="100">
        <f>CENTRALA!C19+'Razem OW'!C19</f>
        <v>1757689</v>
      </c>
    </row>
    <row r="39" spans="1:3" ht="30" customHeight="1">
      <c r="A39" s="63" t="s">
        <v>9</v>
      </c>
      <c r="B39" s="65" t="s">
        <v>144</v>
      </c>
      <c r="C39" s="100">
        <f>CENTRALA!C20+'Razem OW'!C20</f>
        <v>623027</v>
      </c>
    </row>
    <row r="40" spans="1:3" ht="30" customHeight="1">
      <c r="A40" s="63" t="s">
        <v>10</v>
      </c>
      <c r="B40" s="65" t="s">
        <v>149</v>
      </c>
      <c r="C40" s="100">
        <f>CENTRALA!C21+'Razem OW'!C21</f>
        <v>46240</v>
      </c>
    </row>
    <row r="41" spans="1:3" ht="30" customHeight="1">
      <c r="A41" s="63" t="s">
        <v>11</v>
      </c>
      <c r="B41" s="65" t="s">
        <v>145</v>
      </c>
      <c r="C41" s="100">
        <f>CENTRALA!C22+'Razem OW'!C22</f>
        <v>171055</v>
      </c>
    </row>
    <row r="42" spans="1:3" ht="30" customHeight="1">
      <c r="A42" s="63" t="s">
        <v>12</v>
      </c>
      <c r="B42" s="65" t="s">
        <v>198</v>
      </c>
      <c r="C42" s="100">
        <f>CENTRALA!C23+'Razem OW'!C23</f>
        <v>1584012</v>
      </c>
    </row>
    <row r="43" spans="1:3" ht="30" customHeight="1">
      <c r="A43" s="63" t="s">
        <v>13</v>
      </c>
      <c r="B43" s="65" t="s">
        <v>176</v>
      </c>
      <c r="C43" s="100">
        <f>CENTRALA!C24+'Razem OW'!C24</f>
        <v>835544</v>
      </c>
    </row>
    <row r="44" spans="1:3" ht="30" customHeight="1">
      <c r="A44" s="63" t="s">
        <v>14</v>
      </c>
      <c r="B44" s="65" t="s">
        <v>177</v>
      </c>
      <c r="C44" s="100">
        <f>CENTRALA!C25+'Razem OW'!C25</f>
        <v>8159662</v>
      </c>
    </row>
    <row r="45" spans="1:3" ht="41.25" customHeight="1">
      <c r="A45" s="63" t="s">
        <v>150</v>
      </c>
      <c r="B45" s="64" t="s">
        <v>179</v>
      </c>
      <c r="C45" s="100">
        <f>CENTRALA!C26+'Razem OW'!C26</f>
        <v>8119385</v>
      </c>
    </row>
    <row r="46" spans="1:3" ht="30" customHeight="1">
      <c r="A46" s="63" t="s">
        <v>178</v>
      </c>
      <c r="B46" s="64" t="s">
        <v>181</v>
      </c>
      <c r="C46" s="100">
        <f>CENTRALA!C27+'Razem OW'!C27</f>
        <v>30405</v>
      </c>
    </row>
    <row r="47" spans="1:3" ht="41.25" customHeight="1">
      <c r="A47" s="63" t="s">
        <v>182</v>
      </c>
      <c r="B47" s="64" t="s">
        <v>180</v>
      </c>
      <c r="C47" s="100">
        <f>CENTRALA!C28+'Razem OW'!C28</f>
        <v>9871</v>
      </c>
    </row>
    <row r="48" spans="1:3" ht="36" customHeight="1">
      <c r="A48" s="63" t="s">
        <v>15</v>
      </c>
      <c r="B48" s="65" t="s">
        <v>126</v>
      </c>
      <c r="C48" s="100">
        <f>CENTRALA!C29+'Razem OW'!C29</f>
        <v>516610</v>
      </c>
    </row>
    <row r="49" spans="1:3" ht="30" customHeight="1">
      <c r="A49" s="63" t="s">
        <v>123</v>
      </c>
      <c r="B49" s="65" t="s">
        <v>183</v>
      </c>
      <c r="C49" s="100">
        <f>CENTRALA!C30+'Razem OW'!C30</f>
        <v>385429</v>
      </c>
    </row>
    <row r="50" spans="1:3" ht="30" customHeight="1">
      <c r="A50" s="63" t="s">
        <v>184</v>
      </c>
      <c r="B50" s="65" t="s">
        <v>200</v>
      </c>
      <c r="C50" s="100">
        <f>CENTRALA!C31+'Razem OW'!C31</f>
        <v>0</v>
      </c>
    </row>
    <row r="51" spans="1:3" ht="30" customHeight="1">
      <c r="A51" s="63" t="s">
        <v>124</v>
      </c>
      <c r="B51" s="65" t="s">
        <v>127</v>
      </c>
      <c r="C51" s="100">
        <f>CENTRALA!C32+'Razem OW'!C32</f>
        <v>3593843</v>
      </c>
    </row>
    <row r="52" spans="1:3" ht="30" customHeight="1">
      <c r="A52" s="63" t="s">
        <v>125</v>
      </c>
      <c r="B52" s="65" t="s">
        <v>199</v>
      </c>
      <c r="C52" s="100">
        <f>CENTRALA!C33+'Razem OW'!C33</f>
        <v>222501</v>
      </c>
    </row>
    <row r="53" spans="1:3" s="14" customFormat="1" ht="30.75" customHeight="1">
      <c r="A53" s="34" t="s">
        <v>60</v>
      </c>
      <c r="B53" s="66" t="s">
        <v>105</v>
      </c>
      <c r="C53" s="21">
        <f>CENTRALA!C34+'Razem OW'!C34</f>
        <v>0</v>
      </c>
    </row>
    <row r="54" spans="1:3" s="14" customFormat="1" ht="30.75" customHeight="1">
      <c r="A54" s="34" t="s">
        <v>59</v>
      </c>
      <c r="B54" s="66" t="s">
        <v>62</v>
      </c>
      <c r="C54" s="13">
        <f>CENTRALA!C35+'Razem OW'!C35</f>
        <v>1839892</v>
      </c>
    </row>
    <row r="55" spans="1:3" s="14" customFormat="1" ht="45.75" customHeight="1">
      <c r="A55" s="34" t="s">
        <v>185</v>
      </c>
      <c r="B55" s="66" t="s">
        <v>186</v>
      </c>
      <c r="C55" s="13">
        <f>CENTRALA!C36+'Razem OW'!C36</f>
        <v>10666306</v>
      </c>
    </row>
    <row r="56" spans="1:3" s="14" customFormat="1" ht="33" customHeight="1">
      <c r="A56" s="54" t="s">
        <v>154</v>
      </c>
      <c r="B56" s="55" t="s">
        <v>132</v>
      </c>
      <c r="C56" s="13">
        <f>C19-C24</f>
        <v>508630</v>
      </c>
    </row>
    <row r="57" spans="1:3" s="14" customFormat="1" ht="33" customHeight="1">
      <c r="A57" s="54" t="s">
        <v>155</v>
      </c>
      <c r="B57" s="55" t="s">
        <v>195</v>
      </c>
      <c r="C57" s="13">
        <f>C58+C59+C60+C68+C70+C75+C76+C77</f>
        <v>702939</v>
      </c>
    </row>
    <row r="58" spans="1:3" ht="30" customHeight="1">
      <c r="A58" s="56" t="s">
        <v>17</v>
      </c>
      <c r="B58" s="52" t="s">
        <v>18</v>
      </c>
      <c r="C58" s="100">
        <f>CENTRALA!C38+'Razem OW'!C38</f>
        <v>28335</v>
      </c>
    </row>
    <row r="59" spans="1:3" ht="30" customHeight="1">
      <c r="A59" s="56" t="s">
        <v>19</v>
      </c>
      <c r="B59" s="52" t="s">
        <v>20</v>
      </c>
      <c r="C59" s="100">
        <f>CENTRALA!C39+'Razem OW'!C39</f>
        <v>165238</v>
      </c>
    </row>
    <row r="60" spans="1:3" ht="30" customHeight="1">
      <c r="A60" s="56" t="s">
        <v>21</v>
      </c>
      <c r="B60" s="67" t="s">
        <v>32</v>
      </c>
      <c r="C60" s="100">
        <f>C61+C63+C64+C65+C66+C67</f>
        <v>5066</v>
      </c>
    </row>
    <row r="61" spans="1:3" s="16" customFormat="1" ht="30" customHeight="1">
      <c r="A61" s="68" t="s">
        <v>40</v>
      </c>
      <c r="B61" s="69" t="s">
        <v>33</v>
      </c>
      <c r="C61" s="100">
        <f>CENTRALA!C41+'Razem OW'!C41</f>
        <v>624</v>
      </c>
    </row>
    <row r="62" spans="1:3" s="16" customFormat="1" ht="30" customHeight="1">
      <c r="A62" s="68" t="s">
        <v>41</v>
      </c>
      <c r="B62" s="70" t="s">
        <v>34</v>
      </c>
      <c r="C62" s="100">
        <f>CENTRALA!C42+'Razem OW'!C42</f>
        <v>597</v>
      </c>
    </row>
    <row r="63" spans="1:3" s="16" customFormat="1" ht="30" customHeight="1">
      <c r="A63" s="68" t="s">
        <v>42</v>
      </c>
      <c r="B63" s="69" t="s">
        <v>35</v>
      </c>
      <c r="C63" s="100">
        <f>CENTRALA!C43+'Razem OW'!C43</f>
        <v>386</v>
      </c>
    </row>
    <row r="64" spans="1:3" s="16" customFormat="1" ht="30" customHeight="1">
      <c r="A64" s="68" t="s">
        <v>43</v>
      </c>
      <c r="B64" s="69" t="s">
        <v>36</v>
      </c>
      <c r="C64" s="100">
        <f>CENTRALA!C44+'Razem OW'!C44</f>
        <v>32</v>
      </c>
    </row>
    <row r="65" spans="1:3" s="16" customFormat="1" ht="30" customHeight="1">
      <c r="A65" s="68" t="s">
        <v>44</v>
      </c>
      <c r="B65" s="69" t="s">
        <v>37</v>
      </c>
      <c r="C65" s="100">
        <f>CENTRALA!C45+'Razem OW'!C45</f>
        <v>0</v>
      </c>
    </row>
    <row r="66" spans="1:3" s="16" customFormat="1" ht="30" customHeight="1">
      <c r="A66" s="68" t="s">
        <v>45</v>
      </c>
      <c r="B66" s="69" t="s">
        <v>38</v>
      </c>
      <c r="C66" s="100">
        <f>CENTRALA!C46+'Razem OW'!C46</f>
        <v>3751</v>
      </c>
    </row>
    <row r="67" spans="1:3" s="17" customFormat="1" ht="30" customHeight="1">
      <c r="A67" s="68" t="s">
        <v>46</v>
      </c>
      <c r="B67" s="69" t="s">
        <v>39</v>
      </c>
      <c r="C67" s="100">
        <f>CENTRALA!C47+'Razem OW'!C47</f>
        <v>273</v>
      </c>
    </row>
    <row r="68" spans="1:3" ht="30" customHeight="1">
      <c r="A68" s="33" t="s">
        <v>22</v>
      </c>
      <c r="B68" s="52" t="s">
        <v>187</v>
      </c>
      <c r="C68" s="100">
        <f>CENTRALA!C48+'Razem OW'!C48</f>
        <v>312461</v>
      </c>
    </row>
    <row r="69" spans="1:3" ht="30" customHeight="1">
      <c r="A69" s="68" t="s">
        <v>188</v>
      </c>
      <c r="B69" s="69" t="s">
        <v>189</v>
      </c>
      <c r="C69" s="100">
        <f>CENTRALA!C49+'Razem OW'!C49</f>
        <v>1480</v>
      </c>
    </row>
    <row r="70" spans="1:3" ht="30" customHeight="1">
      <c r="A70" s="56" t="s">
        <v>23</v>
      </c>
      <c r="B70" s="61" t="s">
        <v>55</v>
      </c>
      <c r="C70" s="100">
        <f>SUM(C71:C74)</f>
        <v>70211</v>
      </c>
    </row>
    <row r="71" spans="1:3" s="16" customFormat="1" ht="30" customHeight="1">
      <c r="A71" s="68" t="s">
        <v>51</v>
      </c>
      <c r="B71" s="69" t="s">
        <v>47</v>
      </c>
      <c r="C71" s="100">
        <f>CENTRALA!C51+'Razem OW'!C51</f>
        <v>53470</v>
      </c>
    </row>
    <row r="72" spans="1:3" s="16" customFormat="1" ht="30" customHeight="1">
      <c r="A72" s="68" t="s">
        <v>52</v>
      </c>
      <c r="B72" s="69" t="s">
        <v>48</v>
      </c>
      <c r="C72" s="100">
        <f>CENTRALA!C52+'Razem OW'!C52</f>
        <v>7577</v>
      </c>
    </row>
    <row r="73" spans="1:3" s="16" customFormat="1" ht="30" customHeight="1">
      <c r="A73" s="68" t="s">
        <v>53</v>
      </c>
      <c r="B73" s="69" t="s">
        <v>49</v>
      </c>
      <c r="C73" s="100">
        <f>CENTRALA!C53+'Razem OW'!C53</f>
        <v>0</v>
      </c>
    </row>
    <row r="74" spans="1:3" s="16" customFormat="1" ht="30" customHeight="1">
      <c r="A74" s="68" t="s">
        <v>54</v>
      </c>
      <c r="B74" s="69" t="s">
        <v>50</v>
      </c>
      <c r="C74" s="100">
        <f>CENTRALA!C54+'Razem OW'!C54</f>
        <v>9164</v>
      </c>
    </row>
    <row r="75" spans="1:3" ht="30" customHeight="1">
      <c r="A75" s="56" t="s">
        <v>24</v>
      </c>
      <c r="B75" s="57" t="s">
        <v>25</v>
      </c>
      <c r="C75" s="100">
        <f>CENTRALA!C55+'Razem OW'!C55</f>
        <v>50</v>
      </c>
    </row>
    <row r="76" spans="1:3" ht="42" customHeight="1">
      <c r="A76" s="56" t="s">
        <v>26</v>
      </c>
      <c r="B76" s="57" t="s">
        <v>190</v>
      </c>
      <c r="C76" s="101">
        <f>CENTRALA!C56+'Razem OW'!C56</f>
        <v>113861</v>
      </c>
    </row>
    <row r="77" spans="1:3" ht="30" customHeight="1">
      <c r="A77" s="56" t="s">
        <v>27</v>
      </c>
      <c r="B77" s="57" t="s">
        <v>28</v>
      </c>
      <c r="C77" s="100">
        <f>CENTRALA!C57+'Razem OW'!C57</f>
        <v>7717</v>
      </c>
    </row>
    <row r="78" spans="1:3" s="14" customFormat="1" ht="33" customHeight="1">
      <c r="A78" s="71" t="s">
        <v>156</v>
      </c>
      <c r="B78" s="72" t="s">
        <v>194</v>
      </c>
      <c r="C78" s="13">
        <f>'[5]PP-PK 2013-2016'!E$78</f>
        <v>263637</v>
      </c>
    </row>
    <row r="79" spans="1:3" s="14" customFormat="1" ht="33" customHeight="1">
      <c r="A79" s="71" t="s">
        <v>158</v>
      </c>
      <c r="B79" s="72" t="s">
        <v>157</v>
      </c>
      <c r="C79" s="13">
        <f>C80+C81+C82+C83</f>
        <v>264505</v>
      </c>
    </row>
    <row r="80" spans="1:3" ht="47.25" customHeight="1">
      <c r="A80" s="56" t="s">
        <v>106</v>
      </c>
      <c r="B80" s="57" t="s">
        <v>128</v>
      </c>
      <c r="C80" s="100">
        <f>CENTRALA!C59+'Razem OW'!C59</f>
        <v>1081</v>
      </c>
    </row>
    <row r="81" spans="1:3" ht="33.75" customHeight="1">
      <c r="A81" s="56" t="s">
        <v>30</v>
      </c>
      <c r="B81" s="57" t="s">
        <v>57</v>
      </c>
      <c r="C81" s="100">
        <f>CENTRALA!C60+'Razem OW'!C60</f>
        <v>240828</v>
      </c>
    </row>
    <row r="82" spans="1:3" ht="30" customHeight="1">
      <c r="A82" s="56" t="s">
        <v>31</v>
      </c>
      <c r="B82" s="57" t="s">
        <v>108</v>
      </c>
      <c r="C82" s="100">
        <f>CENTRALA!C61+'Razem OW'!C61</f>
        <v>5248</v>
      </c>
    </row>
    <row r="83" spans="1:3" ht="30" customHeight="1">
      <c r="A83" s="56" t="s">
        <v>107</v>
      </c>
      <c r="B83" s="61" t="s">
        <v>109</v>
      </c>
      <c r="C83" s="100">
        <f>CENTRALA!C62+'Razem OW'!C62</f>
        <v>17348</v>
      </c>
    </row>
    <row r="84" spans="1:3" s="14" customFormat="1" ht="33" customHeight="1">
      <c r="A84" s="71" t="s">
        <v>159</v>
      </c>
      <c r="B84" s="72" t="s">
        <v>131</v>
      </c>
      <c r="C84" s="13">
        <f>C85+C86</f>
        <v>63557</v>
      </c>
    </row>
    <row r="85" spans="1:3" ht="30" customHeight="1">
      <c r="A85" s="56" t="s">
        <v>110</v>
      </c>
      <c r="B85" s="57" t="s">
        <v>111</v>
      </c>
      <c r="C85" s="100">
        <f>'[5]PP-PK 2013-2016'!E$85</f>
        <v>63557</v>
      </c>
    </row>
    <row r="86" spans="1:3" ht="30" customHeight="1">
      <c r="A86" s="56" t="s">
        <v>112</v>
      </c>
      <c r="B86" s="61" t="s">
        <v>113</v>
      </c>
      <c r="C86" s="100">
        <f>'[6]Pp-Pk_2011-2014 z prognozą 2011'!E82</f>
        <v>0</v>
      </c>
    </row>
    <row r="87" spans="1:3" s="14" customFormat="1" ht="39.75" customHeight="1">
      <c r="A87" s="71" t="s">
        <v>160</v>
      </c>
      <c r="B87" s="72" t="s">
        <v>135</v>
      </c>
      <c r="C87" s="102">
        <f>CENTRALA!C63+'Razem OW'!C63</f>
        <v>109326</v>
      </c>
    </row>
    <row r="88" spans="1:3" s="14" customFormat="1" ht="64.5" customHeight="1">
      <c r="A88" s="71" t="s">
        <v>161</v>
      </c>
      <c r="B88" s="72" t="s">
        <v>122</v>
      </c>
      <c r="C88" s="13">
        <f>C56-C57+C78-C79+C84-C87</f>
        <v>-240946</v>
      </c>
    </row>
    <row r="89" spans="1:3" s="14" customFormat="1" ht="33" customHeight="1">
      <c r="A89" s="71" t="s">
        <v>162</v>
      </c>
      <c r="B89" s="72" t="s">
        <v>129</v>
      </c>
      <c r="C89" s="13">
        <f>C90-C91</f>
        <v>0</v>
      </c>
    </row>
    <row r="90" spans="1:3" ht="30" customHeight="1">
      <c r="A90" s="56" t="s">
        <v>115</v>
      </c>
      <c r="B90" s="57" t="s">
        <v>116</v>
      </c>
      <c r="C90" s="100">
        <v>0</v>
      </c>
    </row>
    <row r="91" spans="1:3" ht="30" customHeight="1">
      <c r="A91" s="56" t="s">
        <v>117</v>
      </c>
      <c r="B91" s="57" t="s">
        <v>118</v>
      </c>
      <c r="C91" s="100">
        <v>0</v>
      </c>
    </row>
    <row r="92" spans="1:3" s="18" customFormat="1" ht="33" customHeight="1">
      <c r="A92" s="71" t="s">
        <v>163</v>
      </c>
      <c r="B92" s="73" t="s">
        <v>130</v>
      </c>
      <c r="C92" s="103">
        <f>C88+C89</f>
        <v>-240946</v>
      </c>
    </row>
    <row r="93" spans="1:3" s="18" customFormat="1" ht="69" customHeight="1">
      <c r="A93" s="71" t="s">
        <v>164</v>
      </c>
      <c r="B93" s="73" t="s">
        <v>119</v>
      </c>
      <c r="C93" s="103">
        <v>0</v>
      </c>
    </row>
    <row r="94" spans="1:3" s="18" customFormat="1" ht="33" customHeight="1">
      <c r="A94" s="71" t="s">
        <v>165</v>
      </c>
      <c r="B94" s="73" t="s">
        <v>136</v>
      </c>
      <c r="C94" s="103">
        <f>C92-C93</f>
        <v>-240946</v>
      </c>
    </row>
    <row r="95" spans="1:3" s="18" customFormat="1" ht="33" customHeight="1">
      <c r="A95" s="54" t="s">
        <v>166</v>
      </c>
      <c r="B95" s="74" t="s">
        <v>120</v>
      </c>
      <c r="C95" s="103">
        <f>C7+C13+C20+C21+C22+C23+C78+C84</f>
        <v>66820140</v>
      </c>
    </row>
    <row r="96" spans="1:3" s="18" customFormat="1" ht="33" customHeight="1">
      <c r="A96" s="71" t="s">
        <v>167</v>
      </c>
      <c r="B96" s="73" t="s">
        <v>121</v>
      </c>
      <c r="C96" s="103">
        <f>C10+C16+C25+C26+C53+C54+C57+C79+C87</f>
        <v>67061086</v>
      </c>
    </row>
    <row r="97" ht="26.25">
      <c r="C97" s="19"/>
    </row>
    <row r="98" ht="26.25">
      <c r="C98" s="19"/>
    </row>
    <row r="99" ht="26.25">
      <c r="C99" s="19"/>
    </row>
    <row r="100" ht="26.25">
      <c r="C100" s="19"/>
    </row>
    <row r="101" ht="26.25">
      <c r="C101" s="19"/>
    </row>
    <row r="102" ht="26.25">
      <c r="C102" s="19"/>
    </row>
    <row r="103" ht="26.25">
      <c r="C103" s="19"/>
    </row>
    <row r="104" ht="26.25">
      <c r="C104" s="19"/>
    </row>
    <row r="105" ht="26.25">
      <c r="C105" s="19"/>
    </row>
    <row r="106" ht="26.25">
      <c r="C106" s="19"/>
    </row>
  </sheetData>
  <sheetProtection/>
  <mergeCells count="5">
    <mergeCell ref="A2:B2"/>
    <mergeCell ref="A1:C1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2" fitToWidth="1" horizontalDpi="600" verticalDpi="600" orientation="portrait" paperSize="9" scale="42" r:id="rId1"/>
  <headerFooter alignWithMargins="0">
    <oddFooter>&amp;R&amp;20&amp;P</oddFooter>
  </headerFooter>
  <rowBreaks count="1" manualBreakCount="1">
    <brk id="5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5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4" width="9.125" style="2" customWidth="1"/>
    <col min="5" max="5" width="9.00390625" style="2" customWidth="1"/>
    <col min="6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69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8788251</v>
      </c>
      <c r="E7" s="107"/>
    </row>
    <row r="8" spans="1:5" ht="33" customHeight="1">
      <c r="A8" s="30" t="s">
        <v>1</v>
      </c>
      <c r="B8" s="78" t="s">
        <v>140</v>
      </c>
      <c r="C8" s="80">
        <v>1090175</v>
      </c>
      <c r="E8" s="107"/>
    </row>
    <row r="9" spans="1:5" ht="33" customHeight="1">
      <c r="A9" s="30" t="s">
        <v>2</v>
      </c>
      <c r="B9" s="78" t="s">
        <v>141</v>
      </c>
      <c r="C9" s="80">
        <v>722499</v>
      </c>
      <c r="E9" s="107"/>
    </row>
    <row r="10" spans="1:5" ht="33" customHeight="1">
      <c r="A10" s="30" t="s">
        <v>3</v>
      </c>
      <c r="B10" s="78" t="s">
        <v>138</v>
      </c>
      <c r="C10" s="80">
        <v>3988270</v>
      </c>
      <c r="E10" s="107"/>
    </row>
    <row r="11" spans="1:5" ht="31.5" customHeight="1">
      <c r="A11" s="79" t="s">
        <v>58</v>
      </c>
      <c r="B11" s="90" t="s">
        <v>168</v>
      </c>
      <c r="C11" s="80">
        <v>371128</v>
      </c>
      <c r="E11" s="107"/>
    </row>
    <row r="12" spans="1:5" ht="31.5" customHeight="1">
      <c r="A12" s="79" t="s">
        <v>169</v>
      </c>
      <c r="B12" s="90" t="s">
        <v>172</v>
      </c>
      <c r="C12" s="80">
        <v>336164</v>
      </c>
      <c r="E12" s="107"/>
    </row>
    <row r="13" spans="1:5" ht="31.5" customHeight="1">
      <c r="A13" s="79" t="s">
        <v>170</v>
      </c>
      <c r="B13" s="90" t="s">
        <v>173</v>
      </c>
      <c r="C13" s="80">
        <v>184684</v>
      </c>
      <c r="E13" s="107"/>
    </row>
    <row r="14" spans="1:5" ht="31.5" customHeight="1">
      <c r="A14" s="79" t="s">
        <v>171</v>
      </c>
      <c r="B14" s="90" t="s">
        <v>174</v>
      </c>
      <c r="C14" s="80">
        <v>57221</v>
      </c>
      <c r="E14" s="107"/>
    </row>
    <row r="15" spans="1:5" ht="33" customHeight="1">
      <c r="A15" s="30" t="s">
        <v>4</v>
      </c>
      <c r="B15" s="78" t="s">
        <v>146</v>
      </c>
      <c r="C15" s="80">
        <v>336288</v>
      </c>
      <c r="E15" s="107"/>
    </row>
    <row r="16" spans="1:5" ht="33" customHeight="1">
      <c r="A16" s="30" t="s">
        <v>5</v>
      </c>
      <c r="B16" s="78" t="s">
        <v>142</v>
      </c>
      <c r="C16" s="80">
        <v>386379</v>
      </c>
      <c r="E16" s="107"/>
    </row>
    <row r="17" spans="1:5" ht="33" customHeight="1">
      <c r="A17" s="30" t="s">
        <v>6</v>
      </c>
      <c r="B17" s="78" t="s">
        <v>148</v>
      </c>
      <c r="C17" s="80">
        <v>139919</v>
      </c>
      <c r="E17" s="107"/>
    </row>
    <row r="18" spans="1:5" ht="33" customHeight="1">
      <c r="A18" s="30" t="s">
        <v>7</v>
      </c>
      <c r="B18" s="78" t="s">
        <v>147</v>
      </c>
      <c r="C18" s="80">
        <v>37680</v>
      </c>
      <c r="E18" s="107"/>
    </row>
    <row r="19" spans="1:5" ht="33" customHeight="1">
      <c r="A19" s="30" t="s">
        <v>8</v>
      </c>
      <c r="B19" s="78" t="s">
        <v>143</v>
      </c>
      <c r="C19" s="80">
        <v>186167</v>
      </c>
      <c r="E19" s="107"/>
    </row>
    <row r="20" spans="1:5" ht="33" customHeight="1">
      <c r="A20" s="30" t="s">
        <v>9</v>
      </c>
      <c r="B20" s="78" t="s">
        <v>144</v>
      </c>
      <c r="C20" s="80">
        <v>95731</v>
      </c>
      <c r="E20" s="107"/>
    </row>
    <row r="21" spans="1:5" ht="33" customHeight="1">
      <c r="A21" s="30" t="s">
        <v>10</v>
      </c>
      <c r="B21" s="78" t="s">
        <v>149</v>
      </c>
      <c r="C21" s="80">
        <v>7783</v>
      </c>
      <c r="E21" s="107"/>
    </row>
    <row r="22" spans="1:5" ht="46.5" customHeight="1">
      <c r="A22" s="30" t="s">
        <v>11</v>
      </c>
      <c r="B22" s="78" t="s">
        <v>145</v>
      </c>
      <c r="C22" s="80">
        <v>17008</v>
      </c>
      <c r="E22" s="107"/>
    </row>
    <row r="23" spans="1:5" ht="33" customHeight="1">
      <c r="A23" s="30" t="s">
        <v>12</v>
      </c>
      <c r="B23" s="78" t="s">
        <v>198</v>
      </c>
      <c r="C23" s="80">
        <v>246876</v>
      </c>
      <c r="E23" s="107"/>
    </row>
    <row r="24" spans="1:5" ht="33" customHeight="1">
      <c r="A24" s="30" t="s">
        <v>13</v>
      </c>
      <c r="B24" s="78" t="s">
        <v>176</v>
      </c>
      <c r="C24" s="80">
        <v>117000</v>
      </c>
      <c r="E24" s="107"/>
    </row>
    <row r="25" spans="1:5" ht="33" customHeight="1">
      <c r="A25" s="31" t="s">
        <v>14</v>
      </c>
      <c r="B25" s="78" t="s">
        <v>177</v>
      </c>
      <c r="C25" s="80">
        <v>1129552</v>
      </c>
      <c r="E25" s="107"/>
    </row>
    <row r="26" spans="1:5" ht="31.5">
      <c r="A26" s="29" t="s">
        <v>150</v>
      </c>
      <c r="B26" s="90" t="s">
        <v>179</v>
      </c>
      <c r="C26" s="80">
        <v>1121245</v>
      </c>
      <c r="E26" s="107"/>
    </row>
    <row r="27" spans="1:5" ht="31.5" customHeight="1">
      <c r="A27" s="79" t="s">
        <v>178</v>
      </c>
      <c r="B27" s="90" t="s">
        <v>181</v>
      </c>
      <c r="C27" s="80">
        <v>6252</v>
      </c>
      <c r="E27" s="107"/>
    </row>
    <row r="28" spans="1:5" ht="31.5" customHeight="1">
      <c r="A28" s="79" t="s">
        <v>182</v>
      </c>
      <c r="B28" s="90" t="s">
        <v>180</v>
      </c>
      <c r="C28" s="80">
        <v>2055</v>
      </c>
      <c r="E28" s="107"/>
    </row>
    <row r="29" spans="1:5" ht="33" customHeight="1">
      <c r="A29" s="32" t="s">
        <v>15</v>
      </c>
      <c r="B29" s="37" t="s">
        <v>126</v>
      </c>
      <c r="C29" s="80">
        <v>0</v>
      </c>
      <c r="E29" s="107"/>
    </row>
    <row r="30" spans="1:5" ht="33" customHeight="1">
      <c r="A30" s="32" t="s">
        <v>123</v>
      </c>
      <c r="B30" s="41" t="s">
        <v>183</v>
      </c>
      <c r="C30" s="80">
        <v>0</v>
      </c>
      <c r="E30" s="107"/>
    </row>
    <row r="31" spans="1:5" ht="31.5" customHeight="1">
      <c r="A31" s="79" t="s">
        <v>184</v>
      </c>
      <c r="B31" s="90" t="s">
        <v>200</v>
      </c>
      <c r="C31" s="80">
        <v>0</v>
      </c>
      <c r="E31" s="107"/>
    </row>
    <row r="32" spans="1:5" ht="33" customHeight="1">
      <c r="A32" s="32" t="s">
        <v>124</v>
      </c>
      <c r="B32" s="38" t="s">
        <v>127</v>
      </c>
      <c r="C32" s="80">
        <v>281832</v>
      </c>
      <c r="E32" s="107"/>
    </row>
    <row r="33" spans="1:5" ht="33" customHeight="1">
      <c r="A33" s="32" t="s">
        <v>125</v>
      </c>
      <c r="B33" s="41" t="s">
        <v>199</v>
      </c>
      <c r="C33" s="80">
        <v>5092</v>
      </c>
      <c r="E33" s="107"/>
    </row>
    <row r="34" spans="1:5" s="5" customFormat="1" ht="31.5" customHeight="1">
      <c r="A34" s="33" t="s">
        <v>60</v>
      </c>
      <c r="B34" s="39" t="s">
        <v>61</v>
      </c>
      <c r="C34" s="83">
        <f>'[11]Prognoza 2014-2016'!C34</f>
        <v>0</v>
      </c>
      <c r="E34" s="107"/>
    </row>
    <row r="35" spans="1:5" s="5" customFormat="1" ht="31.5" customHeight="1">
      <c r="A35" s="33" t="s">
        <v>59</v>
      </c>
      <c r="B35" s="39" t="s">
        <v>62</v>
      </c>
      <c r="C35" s="83">
        <f>'[11]Prognoza 2014-2016'!C35</f>
        <v>229260</v>
      </c>
      <c r="E35" s="107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1522937</v>
      </c>
      <c r="E36" s="107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67672</v>
      </c>
      <c r="E37" s="107"/>
    </row>
    <row r="38" spans="1:5" ht="28.5" customHeight="1">
      <c r="A38" s="32" t="s">
        <v>17</v>
      </c>
      <c r="B38" s="41" t="s">
        <v>18</v>
      </c>
      <c r="C38" s="80">
        <v>2800</v>
      </c>
      <c r="E38" s="107"/>
    </row>
    <row r="39" spans="1:5" ht="28.5" customHeight="1">
      <c r="A39" s="32" t="s">
        <v>19</v>
      </c>
      <c r="B39" s="41" t="s">
        <v>20</v>
      </c>
      <c r="C39" s="80">
        <v>11602</v>
      </c>
      <c r="E39" s="107"/>
    </row>
    <row r="40" spans="1:5" ht="28.5" customHeight="1">
      <c r="A40" s="32" t="s">
        <v>21</v>
      </c>
      <c r="B40" s="42" t="s">
        <v>32</v>
      </c>
      <c r="C40" s="84">
        <f>C41+C43+C44+C45+C46+C47</f>
        <v>461</v>
      </c>
      <c r="E40" s="107"/>
    </row>
    <row r="41" spans="1:5" ht="28.5" customHeight="1">
      <c r="A41" s="43" t="s">
        <v>40</v>
      </c>
      <c r="B41" s="44" t="s">
        <v>33</v>
      </c>
      <c r="C41" s="80">
        <v>28</v>
      </c>
      <c r="E41" s="107"/>
    </row>
    <row r="42" spans="1:5" ht="28.5" customHeight="1">
      <c r="A42" s="43" t="s">
        <v>41</v>
      </c>
      <c r="B42" s="45" t="s">
        <v>34</v>
      </c>
      <c r="C42" s="80">
        <v>28</v>
      </c>
      <c r="E42" s="107"/>
    </row>
    <row r="43" spans="1:5" ht="28.5" customHeight="1">
      <c r="A43" s="43" t="s">
        <v>42</v>
      </c>
      <c r="B43" s="44" t="s">
        <v>35</v>
      </c>
      <c r="C43" s="80">
        <v>40</v>
      </c>
      <c r="E43" s="107"/>
    </row>
    <row r="44" spans="1:5" ht="28.5" customHeight="1">
      <c r="A44" s="43" t="s">
        <v>43</v>
      </c>
      <c r="B44" s="44" t="s">
        <v>36</v>
      </c>
      <c r="C44" s="80">
        <v>0</v>
      </c>
      <c r="E44" s="107"/>
    </row>
    <row r="45" spans="1:5" ht="28.5" customHeight="1">
      <c r="A45" s="43" t="s">
        <v>44</v>
      </c>
      <c r="B45" s="44" t="s">
        <v>37</v>
      </c>
      <c r="C45" s="80">
        <v>0</v>
      </c>
      <c r="E45" s="107"/>
    </row>
    <row r="46" spans="1:5" ht="28.5" customHeight="1">
      <c r="A46" s="43" t="s">
        <v>45</v>
      </c>
      <c r="B46" s="44" t="s">
        <v>38</v>
      </c>
      <c r="C46" s="80">
        <v>365</v>
      </c>
      <c r="E46" s="107"/>
    </row>
    <row r="47" spans="1:5" ht="28.5" customHeight="1">
      <c r="A47" s="43" t="s">
        <v>46</v>
      </c>
      <c r="B47" s="44" t="s">
        <v>39</v>
      </c>
      <c r="C47" s="80">
        <v>28</v>
      </c>
      <c r="E47" s="107"/>
    </row>
    <row r="48" spans="1:5" ht="28.5" customHeight="1">
      <c r="A48" s="32" t="s">
        <v>22</v>
      </c>
      <c r="B48" s="41" t="s">
        <v>187</v>
      </c>
      <c r="C48" s="80">
        <v>40395</v>
      </c>
      <c r="E48" s="107"/>
    </row>
    <row r="49" spans="1:5" ht="28.5" customHeight="1">
      <c r="A49" s="43" t="s">
        <v>188</v>
      </c>
      <c r="B49" s="44" t="s">
        <v>189</v>
      </c>
      <c r="C49" s="80">
        <v>89</v>
      </c>
      <c r="E49" s="107"/>
    </row>
    <row r="50" spans="1:5" ht="28.5" customHeight="1">
      <c r="A50" s="32" t="s">
        <v>23</v>
      </c>
      <c r="B50" s="42" t="s">
        <v>55</v>
      </c>
      <c r="C50" s="84">
        <f>C51+C52+C53+C54</f>
        <v>8933</v>
      </c>
      <c r="E50" s="107"/>
    </row>
    <row r="51" spans="1:5" ht="28.5" customHeight="1">
      <c r="A51" s="43" t="s">
        <v>51</v>
      </c>
      <c r="B51" s="44" t="s">
        <v>47</v>
      </c>
      <c r="C51" s="80">
        <v>6944</v>
      </c>
      <c r="E51" s="107"/>
    </row>
    <row r="52" spans="1:5" ht="28.5" customHeight="1">
      <c r="A52" s="43" t="s">
        <v>52</v>
      </c>
      <c r="B52" s="44" t="s">
        <v>48</v>
      </c>
      <c r="C52" s="80">
        <v>990</v>
      </c>
      <c r="E52" s="107"/>
    </row>
    <row r="53" spans="1:5" ht="28.5" customHeight="1">
      <c r="A53" s="43" t="s">
        <v>53</v>
      </c>
      <c r="B53" s="44" t="s">
        <v>49</v>
      </c>
      <c r="C53" s="80">
        <v>0</v>
      </c>
      <c r="E53" s="107"/>
    </row>
    <row r="54" spans="1:5" ht="28.5" customHeight="1">
      <c r="A54" s="43" t="s">
        <v>54</v>
      </c>
      <c r="B54" s="44" t="s">
        <v>50</v>
      </c>
      <c r="C54" s="80">
        <v>999</v>
      </c>
      <c r="E54" s="107"/>
    </row>
    <row r="55" spans="1:5" ht="28.5" customHeight="1">
      <c r="A55" s="32" t="s">
        <v>24</v>
      </c>
      <c r="B55" s="41" t="s">
        <v>25</v>
      </c>
      <c r="C55" s="80">
        <v>0</v>
      </c>
      <c r="E55" s="107"/>
    </row>
    <row r="56" spans="1:5" ht="28.5" customHeight="1">
      <c r="A56" s="32" t="s">
        <v>26</v>
      </c>
      <c r="B56" s="41" t="s">
        <v>190</v>
      </c>
      <c r="C56" s="80">
        <v>2349</v>
      </c>
      <c r="E56" s="107"/>
    </row>
    <row r="57" spans="1:5" ht="28.5" customHeight="1">
      <c r="A57" s="32" t="s">
        <v>27</v>
      </c>
      <c r="B57" s="41" t="s">
        <v>28</v>
      </c>
      <c r="C57" s="80">
        <v>1132</v>
      </c>
      <c r="E57" s="107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33913</v>
      </c>
      <c r="E58" s="107"/>
    </row>
    <row r="59" spans="1:5" ht="42" customHeight="1">
      <c r="A59" s="32" t="s">
        <v>106</v>
      </c>
      <c r="B59" s="41" t="s">
        <v>128</v>
      </c>
      <c r="C59" s="80">
        <v>0</v>
      </c>
      <c r="E59" s="107"/>
    </row>
    <row r="60" spans="1:5" ht="31.5" customHeight="1">
      <c r="A60" s="32" t="s">
        <v>30</v>
      </c>
      <c r="B60" s="41" t="s">
        <v>57</v>
      </c>
      <c r="C60" s="80">
        <v>31799</v>
      </c>
      <c r="E60" s="107"/>
    </row>
    <row r="61" spans="1:5" ht="31.5" customHeight="1">
      <c r="A61" s="32" t="s">
        <v>31</v>
      </c>
      <c r="B61" s="41" t="s">
        <v>108</v>
      </c>
      <c r="C61" s="80">
        <v>0</v>
      </c>
      <c r="E61" s="107"/>
    </row>
    <row r="62" spans="1:5" ht="31.5" customHeight="1">
      <c r="A62" s="32" t="s">
        <v>107</v>
      </c>
      <c r="B62" s="41" t="s">
        <v>109</v>
      </c>
      <c r="C62" s="80">
        <v>2114</v>
      </c>
      <c r="E62" s="107"/>
    </row>
    <row r="63" spans="1:5" ht="32.25" customHeight="1">
      <c r="A63" s="34" t="s">
        <v>114</v>
      </c>
      <c r="B63" s="46" t="s">
        <v>135</v>
      </c>
      <c r="C63" s="82">
        <v>12260</v>
      </c>
      <c r="E63" s="107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70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1578162</v>
      </c>
    </row>
    <row r="8" spans="1:3" ht="33" customHeight="1">
      <c r="A8" s="30" t="s">
        <v>1</v>
      </c>
      <c r="B8" s="78" t="s">
        <v>140</v>
      </c>
      <c r="C8" s="80">
        <v>188231</v>
      </c>
    </row>
    <row r="9" spans="1:3" ht="33" customHeight="1">
      <c r="A9" s="30" t="s">
        <v>2</v>
      </c>
      <c r="B9" s="78" t="s">
        <v>141</v>
      </c>
      <c r="C9" s="80">
        <v>119970</v>
      </c>
    </row>
    <row r="10" spans="1:3" ht="33" customHeight="1">
      <c r="A10" s="30" t="s">
        <v>3</v>
      </c>
      <c r="B10" s="78" t="s">
        <v>138</v>
      </c>
      <c r="C10" s="80">
        <v>654270</v>
      </c>
    </row>
    <row r="11" spans="1:3" ht="31.5" customHeight="1">
      <c r="A11" s="79" t="s">
        <v>58</v>
      </c>
      <c r="B11" s="90" t="s">
        <v>168</v>
      </c>
      <c r="C11" s="80">
        <v>52829</v>
      </c>
    </row>
    <row r="12" spans="1:3" ht="31.5" customHeight="1">
      <c r="A12" s="79" t="s">
        <v>169</v>
      </c>
      <c r="B12" s="90" t="s">
        <v>172</v>
      </c>
      <c r="C12" s="80">
        <v>48629</v>
      </c>
    </row>
    <row r="13" spans="1:3" ht="31.5" customHeight="1">
      <c r="A13" s="79" t="s">
        <v>170</v>
      </c>
      <c r="B13" s="90" t="s">
        <v>173</v>
      </c>
      <c r="C13" s="80">
        <v>19076</v>
      </c>
    </row>
    <row r="14" spans="1:3" ht="31.5" customHeight="1">
      <c r="A14" s="79" t="s">
        <v>171</v>
      </c>
      <c r="B14" s="90" t="s">
        <v>174</v>
      </c>
      <c r="C14" s="80">
        <v>7000</v>
      </c>
    </row>
    <row r="15" spans="1:3" ht="33" customHeight="1">
      <c r="A15" s="30" t="s">
        <v>4</v>
      </c>
      <c r="B15" s="78" t="s">
        <v>146</v>
      </c>
      <c r="C15" s="80">
        <v>48260</v>
      </c>
    </row>
    <row r="16" spans="1:3" ht="33" customHeight="1">
      <c r="A16" s="30" t="s">
        <v>5</v>
      </c>
      <c r="B16" s="78" t="s">
        <v>142</v>
      </c>
      <c r="C16" s="80">
        <v>48145</v>
      </c>
    </row>
    <row r="17" spans="1:3" ht="33" customHeight="1">
      <c r="A17" s="30" t="s">
        <v>6</v>
      </c>
      <c r="B17" s="78" t="s">
        <v>148</v>
      </c>
      <c r="C17" s="80">
        <v>41969</v>
      </c>
    </row>
    <row r="18" spans="1:3" ht="33" customHeight="1">
      <c r="A18" s="30" t="s">
        <v>7</v>
      </c>
      <c r="B18" s="78" t="s">
        <v>147</v>
      </c>
      <c r="C18" s="80">
        <v>10220</v>
      </c>
    </row>
    <row r="19" spans="1:3" ht="33" customHeight="1">
      <c r="A19" s="30" t="s">
        <v>8</v>
      </c>
      <c r="B19" s="78" t="s">
        <v>143</v>
      </c>
      <c r="C19" s="80">
        <v>45500</v>
      </c>
    </row>
    <row r="20" spans="1:3" ht="33" customHeight="1">
      <c r="A20" s="30" t="s">
        <v>9</v>
      </c>
      <c r="B20" s="78" t="s">
        <v>144</v>
      </c>
      <c r="C20" s="80">
        <v>12900</v>
      </c>
    </row>
    <row r="21" spans="1:3" ht="33" customHeight="1">
      <c r="A21" s="30" t="s">
        <v>10</v>
      </c>
      <c r="B21" s="78" t="s">
        <v>149</v>
      </c>
      <c r="C21" s="80">
        <v>1750</v>
      </c>
    </row>
    <row r="22" spans="1:3" ht="46.5" customHeight="1">
      <c r="A22" s="30" t="s">
        <v>11</v>
      </c>
      <c r="B22" s="78" t="s">
        <v>145</v>
      </c>
      <c r="C22" s="80">
        <v>4469</v>
      </c>
    </row>
    <row r="23" spans="1:3" ht="33" customHeight="1">
      <c r="A23" s="30" t="s">
        <v>12</v>
      </c>
      <c r="B23" s="78" t="s">
        <v>198</v>
      </c>
      <c r="C23" s="80">
        <v>33325</v>
      </c>
    </row>
    <row r="24" spans="1:3" ht="33" customHeight="1">
      <c r="A24" s="30" t="s">
        <v>13</v>
      </c>
      <c r="B24" s="78" t="s">
        <v>176</v>
      </c>
      <c r="C24" s="80">
        <v>24451</v>
      </c>
    </row>
    <row r="25" spans="1:3" ht="33" customHeight="1">
      <c r="A25" s="31" t="s">
        <v>14</v>
      </c>
      <c r="B25" s="78" t="s">
        <v>177</v>
      </c>
      <c r="C25" s="80">
        <v>193042</v>
      </c>
    </row>
    <row r="26" spans="1:3" ht="31.5">
      <c r="A26" s="29" t="s">
        <v>150</v>
      </c>
      <c r="B26" s="90" t="s">
        <v>179</v>
      </c>
      <c r="C26" s="80">
        <v>192322</v>
      </c>
    </row>
    <row r="27" spans="1:3" ht="31.5" customHeight="1">
      <c r="A27" s="79" t="s">
        <v>178</v>
      </c>
      <c r="B27" s="90" t="s">
        <v>181</v>
      </c>
      <c r="C27" s="80">
        <v>620</v>
      </c>
    </row>
    <row r="28" spans="1:3" ht="31.5" customHeight="1">
      <c r="A28" s="79" t="s">
        <v>182</v>
      </c>
      <c r="B28" s="90" t="s">
        <v>180</v>
      </c>
      <c r="C28" s="80">
        <v>100</v>
      </c>
    </row>
    <row r="29" spans="1:3" ht="33" customHeight="1">
      <c r="A29" s="32" t="s">
        <v>15</v>
      </c>
      <c r="B29" s="37" t="s">
        <v>126</v>
      </c>
      <c r="C29" s="80">
        <v>0</v>
      </c>
    </row>
    <row r="30" spans="1:3" ht="33" customHeight="1">
      <c r="A30" s="32" t="s">
        <v>123</v>
      </c>
      <c r="B30" s="41" t="s">
        <v>183</v>
      </c>
      <c r="C30" s="80">
        <v>0</v>
      </c>
    </row>
    <row r="31" spans="1:3" ht="31.5" customHeight="1">
      <c r="A31" s="79" t="s">
        <v>184</v>
      </c>
      <c r="B31" s="90" t="s">
        <v>200</v>
      </c>
      <c r="C31" s="80">
        <v>0</v>
      </c>
    </row>
    <row r="32" spans="1:3" ht="33" customHeight="1">
      <c r="A32" s="32" t="s">
        <v>124</v>
      </c>
      <c r="B32" s="38" t="s">
        <v>127</v>
      </c>
      <c r="C32" s="80">
        <v>149660</v>
      </c>
    </row>
    <row r="33" spans="1:3" ht="33" customHeight="1">
      <c r="A33" s="32" t="s">
        <v>125</v>
      </c>
      <c r="B33" s="41" t="s">
        <v>199</v>
      </c>
      <c r="C33" s="80">
        <v>2000</v>
      </c>
    </row>
    <row r="34" spans="1:3" s="5" customFormat="1" ht="31.5" customHeight="1">
      <c r="A34" s="33" t="s">
        <v>60</v>
      </c>
      <c r="B34" s="39" t="s">
        <v>61</v>
      </c>
      <c r="C34" s="83">
        <f>'[12]Prognoza 2014-2016'!C35</f>
        <v>0</v>
      </c>
    </row>
    <row r="35" spans="1:3" s="5" customFormat="1" ht="31.5" customHeight="1">
      <c r="A35" s="33" t="s">
        <v>59</v>
      </c>
      <c r="B35" s="39" t="s">
        <v>62</v>
      </c>
      <c r="C35" s="83">
        <f>'[12]Prognoza 2014-2016'!C36</f>
        <v>51997</v>
      </c>
    </row>
    <row r="36" spans="1:3" s="5" customFormat="1" ht="42.75" customHeight="1">
      <c r="A36" s="33" t="s">
        <v>185</v>
      </c>
      <c r="B36" s="39" t="s">
        <v>186</v>
      </c>
      <c r="C36" s="83">
        <f>C12+C14+C25+C31</f>
        <v>248671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16330</v>
      </c>
    </row>
    <row r="38" spans="1:3" ht="28.5" customHeight="1">
      <c r="A38" s="32" t="s">
        <v>17</v>
      </c>
      <c r="B38" s="41" t="s">
        <v>18</v>
      </c>
      <c r="C38" s="80">
        <v>963</v>
      </c>
    </row>
    <row r="39" spans="1:3" ht="28.5" customHeight="1">
      <c r="A39" s="32" t="s">
        <v>19</v>
      </c>
      <c r="B39" s="41" t="s">
        <v>20</v>
      </c>
      <c r="C39" s="80">
        <v>2158</v>
      </c>
    </row>
    <row r="40" spans="1:3" ht="28.5" customHeight="1">
      <c r="A40" s="32" t="s">
        <v>21</v>
      </c>
      <c r="B40" s="42" t="s">
        <v>32</v>
      </c>
      <c r="C40" s="84">
        <f>C41+C43+C44+C45+C46+C47</f>
        <v>164</v>
      </c>
    </row>
    <row r="41" spans="1:3" ht="28.5" customHeight="1">
      <c r="A41" s="43" t="s">
        <v>40</v>
      </c>
      <c r="B41" s="44" t="s">
        <v>33</v>
      </c>
      <c r="C41" s="80">
        <v>0</v>
      </c>
    </row>
    <row r="42" spans="1:3" ht="28.5" customHeight="1">
      <c r="A42" s="43" t="s">
        <v>41</v>
      </c>
      <c r="B42" s="45" t="s">
        <v>34</v>
      </c>
      <c r="C42" s="80">
        <v>0</v>
      </c>
    </row>
    <row r="43" spans="1:3" ht="28.5" customHeight="1">
      <c r="A43" s="43" t="s">
        <v>42</v>
      </c>
      <c r="B43" s="44" t="s">
        <v>35</v>
      </c>
      <c r="C43" s="80">
        <v>8</v>
      </c>
    </row>
    <row r="44" spans="1:3" ht="28.5" customHeight="1">
      <c r="A44" s="43" t="s">
        <v>43</v>
      </c>
      <c r="B44" s="44" t="s">
        <v>36</v>
      </c>
      <c r="C44" s="80">
        <v>0</v>
      </c>
    </row>
    <row r="45" spans="1:3" ht="28.5" customHeight="1">
      <c r="A45" s="43" t="s">
        <v>44</v>
      </c>
      <c r="B45" s="44" t="s">
        <v>37</v>
      </c>
      <c r="C45" s="80">
        <v>0</v>
      </c>
    </row>
    <row r="46" spans="1:3" ht="28.5" customHeight="1">
      <c r="A46" s="43" t="s">
        <v>45</v>
      </c>
      <c r="B46" s="44" t="s">
        <v>38</v>
      </c>
      <c r="C46" s="80">
        <v>150</v>
      </c>
    </row>
    <row r="47" spans="1:3" ht="28.5" customHeight="1">
      <c r="A47" s="43" t="s">
        <v>46</v>
      </c>
      <c r="B47" s="44" t="s">
        <v>39</v>
      </c>
      <c r="C47" s="80">
        <v>6</v>
      </c>
    </row>
    <row r="48" spans="1:3" ht="28.5" customHeight="1">
      <c r="A48" s="32" t="s">
        <v>22</v>
      </c>
      <c r="B48" s="41" t="s">
        <v>187</v>
      </c>
      <c r="C48" s="80">
        <v>8416</v>
      </c>
    </row>
    <row r="49" spans="1:3" ht="28.5" customHeight="1">
      <c r="A49" s="43" t="s">
        <v>188</v>
      </c>
      <c r="B49" s="44" t="s">
        <v>189</v>
      </c>
      <c r="C49" s="80">
        <v>20</v>
      </c>
    </row>
    <row r="50" spans="1:3" ht="28.5" customHeight="1">
      <c r="A50" s="32" t="s">
        <v>23</v>
      </c>
      <c r="B50" s="42" t="s">
        <v>55</v>
      </c>
      <c r="C50" s="84">
        <f>C51+C52+C53+C54</f>
        <v>1868</v>
      </c>
    </row>
    <row r="51" spans="1:3" ht="28.5" customHeight="1">
      <c r="A51" s="43" t="s">
        <v>51</v>
      </c>
      <c r="B51" s="44" t="s">
        <v>47</v>
      </c>
      <c r="C51" s="80">
        <v>1447</v>
      </c>
    </row>
    <row r="52" spans="1:3" ht="28.5" customHeight="1">
      <c r="A52" s="43" t="s">
        <v>52</v>
      </c>
      <c r="B52" s="44" t="s">
        <v>48</v>
      </c>
      <c r="C52" s="80">
        <v>206</v>
      </c>
    </row>
    <row r="53" spans="1:3" ht="28.5" customHeight="1">
      <c r="A53" s="43" t="s">
        <v>53</v>
      </c>
      <c r="B53" s="44" t="s">
        <v>49</v>
      </c>
      <c r="C53" s="80">
        <v>0</v>
      </c>
    </row>
    <row r="54" spans="1:3" ht="28.5" customHeight="1">
      <c r="A54" s="43" t="s">
        <v>54</v>
      </c>
      <c r="B54" s="44" t="s">
        <v>50</v>
      </c>
      <c r="C54" s="80">
        <v>215</v>
      </c>
    </row>
    <row r="55" spans="1:3" ht="28.5" customHeight="1">
      <c r="A55" s="32" t="s">
        <v>24</v>
      </c>
      <c r="B55" s="41" t="s">
        <v>25</v>
      </c>
      <c r="C55" s="80">
        <v>0</v>
      </c>
    </row>
    <row r="56" spans="1:3" ht="28.5" customHeight="1">
      <c r="A56" s="32" t="s">
        <v>26</v>
      </c>
      <c r="B56" s="41" t="s">
        <v>190</v>
      </c>
      <c r="C56" s="80">
        <v>2570</v>
      </c>
    </row>
    <row r="57" spans="1:3" ht="28.5" customHeight="1">
      <c r="A57" s="32" t="s">
        <v>27</v>
      </c>
      <c r="B57" s="41" t="s">
        <v>28</v>
      </c>
      <c r="C57" s="80">
        <v>191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5250</v>
      </c>
    </row>
    <row r="59" spans="1:3" ht="42" customHeight="1">
      <c r="A59" s="32" t="s">
        <v>106</v>
      </c>
      <c r="B59" s="41" t="s">
        <v>128</v>
      </c>
      <c r="C59" s="80">
        <v>10</v>
      </c>
    </row>
    <row r="60" spans="1:3" ht="31.5" customHeight="1">
      <c r="A60" s="32" t="s">
        <v>30</v>
      </c>
      <c r="B60" s="41" t="s">
        <v>57</v>
      </c>
      <c r="C60" s="80">
        <v>4890</v>
      </c>
    </row>
    <row r="61" spans="1:3" ht="31.5" customHeight="1">
      <c r="A61" s="32" t="s">
        <v>31</v>
      </c>
      <c r="B61" s="41" t="s">
        <v>108</v>
      </c>
      <c r="C61" s="80">
        <v>0</v>
      </c>
    </row>
    <row r="62" spans="1:3" ht="31.5" customHeight="1">
      <c r="A62" s="32" t="s">
        <v>107</v>
      </c>
      <c r="B62" s="41" t="s">
        <v>109</v>
      </c>
      <c r="C62" s="80">
        <v>350</v>
      </c>
    </row>
    <row r="63" spans="1:3" ht="32.25" customHeight="1">
      <c r="A63" s="34" t="s">
        <v>114</v>
      </c>
      <c r="B63" s="46" t="s">
        <v>135</v>
      </c>
      <c r="C63" s="82">
        <v>1238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71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3328089</v>
      </c>
      <c r="E7" s="106"/>
    </row>
    <row r="8" spans="1:5" ht="33" customHeight="1">
      <c r="A8" s="30" t="s">
        <v>1</v>
      </c>
      <c r="B8" s="78" t="s">
        <v>140</v>
      </c>
      <c r="C8" s="80">
        <v>417844</v>
      </c>
      <c r="E8" s="106"/>
    </row>
    <row r="9" spans="1:5" ht="33" customHeight="1">
      <c r="A9" s="30" t="s">
        <v>2</v>
      </c>
      <c r="B9" s="78" t="s">
        <v>141</v>
      </c>
      <c r="C9" s="80">
        <v>259551</v>
      </c>
      <c r="E9" s="106"/>
    </row>
    <row r="10" spans="1:5" ht="33" customHeight="1">
      <c r="A10" s="30" t="s">
        <v>3</v>
      </c>
      <c r="B10" s="78" t="s">
        <v>138</v>
      </c>
      <c r="C10" s="80">
        <v>1386592</v>
      </c>
      <c r="E10" s="106"/>
    </row>
    <row r="11" spans="1:5" ht="31.5" customHeight="1">
      <c r="A11" s="79" t="s">
        <v>58</v>
      </c>
      <c r="B11" s="90" t="s">
        <v>168</v>
      </c>
      <c r="C11" s="80">
        <v>117584</v>
      </c>
      <c r="E11" s="106"/>
    </row>
    <row r="12" spans="1:5" ht="31.5" customHeight="1">
      <c r="A12" s="79" t="s">
        <v>169</v>
      </c>
      <c r="B12" s="90" t="s">
        <v>172</v>
      </c>
      <c r="C12" s="80">
        <v>103294</v>
      </c>
      <c r="E12" s="106"/>
    </row>
    <row r="13" spans="1:5" ht="31.5" customHeight="1">
      <c r="A13" s="79" t="s">
        <v>170</v>
      </c>
      <c r="B13" s="90" t="s">
        <v>173</v>
      </c>
      <c r="C13" s="80">
        <v>53628</v>
      </c>
      <c r="E13" s="106"/>
    </row>
    <row r="14" spans="1:5" ht="31.5" customHeight="1">
      <c r="A14" s="79" t="s">
        <v>171</v>
      </c>
      <c r="B14" s="90" t="s">
        <v>174</v>
      </c>
      <c r="C14" s="80">
        <v>21148</v>
      </c>
      <c r="E14" s="106"/>
    </row>
    <row r="15" spans="1:5" ht="33" customHeight="1">
      <c r="A15" s="30" t="s">
        <v>4</v>
      </c>
      <c r="B15" s="78" t="s">
        <v>146</v>
      </c>
      <c r="C15" s="80">
        <v>100095</v>
      </c>
      <c r="E15" s="106"/>
    </row>
    <row r="16" spans="1:5" ht="33" customHeight="1">
      <c r="A16" s="30" t="s">
        <v>5</v>
      </c>
      <c r="B16" s="78" t="s">
        <v>142</v>
      </c>
      <c r="C16" s="80">
        <v>133452</v>
      </c>
      <c r="E16" s="106"/>
    </row>
    <row r="17" spans="1:5" ht="33" customHeight="1">
      <c r="A17" s="30" t="s">
        <v>6</v>
      </c>
      <c r="B17" s="78" t="s">
        <v>148</v>
      </c>
      <c r="C17" s="80">
        <v>86300</v>
      </c>
      <c r="E17" s="106"/>
    </row>
    <row r="18" spans="1:5" ht="33" customHeight="1">
      <c r="A18" s="30" t="s">
        <v>7</v>
      </c>
      <c r="B18" s="78" t="s">
        <v>147</v>
      </c>
      <c r="C18" s="80">
        <v>19563</v>
      </c>
      <c r="E18" s="106"/>
    </row>
    <row r="19" spans="1:5" ht="33" customHeight="1">
      <c r="A19" s="30" t="s">
        <v>8</v>
      </c>
      <c r="B19" s="78" t="s">
        <v>143</v>
      </c>
      <c r="C19" s="80">
        <v>104583</v>
      </c>
      <c r="E19" s="106"/>
    </row>
    <row r="20" spans="1:5" ht="33" customHeight="1">
      <c r="A20" s="30" t="s">
        <v>9</v>
      </c>
      <c r="B20" s="78" t="s">
        <v>144</v>
      </c>
      <c r="C20" s="80">
        <v>31955</v>
      </c>
      <c r="E20" s="106"/>
    </row>
    <row r="21" spans="1:5" ht="33" customHeight="1">
      <c r="A21" s="30" t="s">
        <v>10</v>
      </c>
      <c r="B21" s="78" t="s">
        <v>149</v>
      </c>
      <c r="C21" s="80">
        <v>3166</v>
      </c>
      <c r="E21" s="106"/>
    </row>
    <row r="22" spans="1:5" ht="46.5" customHeight="1">
      <c r="A22" s="30" t="s">
        <v>11</v>
      </c>
      <c r="B22" s="78" t="s">
        <v>145</v>
      </c>
      <c r="C22" s="80">
        <v>7258</v>
      </c>
      <c r="E22" s="106"/>
    </row>
    <row r="23" spans="1:5" ht="33" customHeight="1">
      <c r="A23" s="30" t="s">
        <v>12</v>
      </c>
      <c r="B23" s="78" t="s">
        <v>198</v>
      </c>
      <c r="C23" s="80">
        <v>75409</v>
      </c>
      <c r="E23" s="106"/>
    </row>
    <row r="24" spans="1:5" ht="33" customHeight="1">
      <c r="A24" s="30" t="s">
        <v>13</v>
      </c>
      <c r="B24" s="78" t="s">
        <v>176</v>
      </c>
      <c r="C24" s="80">
        <v>41000</v>
      </c>
      <c r="E24" s="106"/>
    </row>
    <row r="25" spans="1:5" ht="33" customHeight="1">
      <c r="A25" s="31" t="s">
        <v>14</v>
      </c>
      <c r="B25" s="78" t="s">
        <v>177</v>
      </c>
      <c r="C25" s="80">
        <v>385000</v>
      </c>
      <c r="E25" s="106"/>
    </row>
    <row r="26" spans="1:5" ht="31.5">
      <c r="A26" s="29" t="s">
        <v>150</v>
      </c>
      <c r="B26" s="90" t="s">
        <v>179</v>
      </c>
      <c r="C26" s="80">
        <v>372000</v>
      </c>
      <c r="E26" s="106"/>
    </row>
    <row r="27" spans="1:5" ht="31.5" customHeight="1">
      <c r="A27" s="79" t="s">
        <v>178</v>
      </c>
      <c r="B27" s="90" t="s">
        <v>181</v>
      </c>
      <c r="C27" s="80">
        <v>11000</v>
      </c>
      <c r="E27" s="106"/>
    </row>
    <row r="28" spans="1:5" ht="31.5" customHeight="1">
      <c r="A28" s="79" t="s">
        <v>182</v>
      </c>
      <c r="B28" s="90" t="s">
        <v>180</v>
      </c>
      <c r="C28" s="80">
        <v>2000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253321</v>
      </c>
      <c r="E32" s="106"/>
    </row>
    <row r="33" spans="1:5" ht="33" customHeight="1">
      <c r="A33" s="32" t="s">
        <v>125</v>
      </c>
      <c r="B33" s="41" t="s">
        <v>199</v>
      </c>
      <c r="C33" s="80">
        <v>23000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106415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509442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25931</v>
      </c>
      <c r="E37" s="106"/>
    </row>
    <row r="38" spans="1:5" ht="28.5" customHeight="1">
      <c r="A38" s="32" t="s">
        <v>17</v>
      </c>
      <c r="B38" s="41" t="s">
        <v>18</v>
      </c>
      <c r="C38" s="80">
        <v>1252</v>
      </c>
      <c r="E38" s="106"/>
    </row>
    <row r="39" spans="1:5" ht="28.5" customHeight="1">
      <c r="A39" s="32" t="s">
        <v>19</v>
      </c>
      <c r="B39" s="41" t="s">
        <v>20</v>
      </c>
      <c r="C39" s="80">
        <v>3540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120</v>
      </c>
      <c r="E40" s="106"/>
    </row>
    <row r="41" spans="1:5" ht="28.5" customHeight="1">
      <c r="A41" s="43" t="s">
        <v>40</v>
      </c>
      <c r="B41" s="44" t="s">
        <v>33</v>
      </c>
      <c r="C41" s="80">
        <v>26</v>
      </c>
      <c r="E41" s="106"/>
    </row>
    <row r="42" spans="1:5" ht="28.5" customHeight="1">
      <c r="A42" s="43" t="s">
        <v>41</v>
      </c>
      <c r="B42" s="45" t="s">
        <v>34</v>
      </c>
      <c r="C42" s="80">
        <v>26</v>
      </c>
      <c r="E42" s="106"/>
    </row>
    <row r="43" spans="1:5" ht="28.5" customHeight="1">
      <c r="A43" s="43" t="s">
        <v>42</v>
      </c>
      <c r="B43" s="44" t="s">
        <v>35</v>
      </c>
      <c r="C43" s="80">
        <v>0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61</v>
      </c>
      <c r="E46" s="106"/>
    </row>
    <row r="47" spans="1:5" ht="28.5" customHeight="1">
      <c r="A47" s="43" t="s">
        <v>46</v>
      </c>
      <c r="B47" s="44" t="s">
        <v>39</v>
      </c>
      <c r="C47" s="80">
        <v>33</v>
      </c>
      <c r="E47" s="106"/>
    </row>
    <row r="48" spans="1:5" ht="28.5" customHeight="1">
      <c r="A48" s="32" t="s">
        <v>22</v>
      </c>
      <c r="B48" s="41" t="s">
        <v>187</v>
      </c>
      <c r="C48" s="80">
        <v>13398</v>
      </c>
      <c r="E48" s="106"/>
    </row>
    <row r="49" spans="1:5" ht="28.5" customHeight="1">
      <c r="A49" s="43" t="s">
        <v>188</v>
      </c>
      <c r="B49" s="44" t="s">
        <v>189</v>
      </c>
      <c r="C49" s="80">
        <v>10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2973</v>
      </c>
      <c r="E50" s="106"/>
    </row>
    <row r="51" spans="1:5" ht="28.5" customHeight="1">
      <c r="A51" s="43" t="s">
        <v>51</v>
      </c>
      <c r="B51" s="44" t="s">
        <v>47</v>
      </c>
      <c r="C51" s="80">
        <v>2303</v>
      </c>
      <c r="E51" s="106"/>
    </row>
    <row r="52" spans="1:5" ht="28.5" customHeight="1">
      <c r="A52" s="43" t="s">
        <v>52</v>
      </c>
      <c r="B52" s="44" t="s">
        <v>48</v>
      </c>
      <c r="C52" s="80">
        <v>328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342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4400</v>
      </c>
      <c r="E56" s="106"/>
    </row>
    <row r="57" spans="1:5" ht="28.5" customHeight="1">
      <c r="A57" s="32" t="s">
        <v>27</v>
      </c>
      <c r="B57" s="41" t="s">
        <v>28</v>
      </c>
      <c r="C57" s="80">
        <v>248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16454</v>
      </c>
      <c r="E58" s="106"/>
    </row>
    <row r="59" spans="1:5" ht="42" customHeight="1">
      <c r="A59" s="32" t="s">
        <v>106</v>
      </c>
      <c r="B59" s="41" t="s">
        <v>128</v>
      </c>
      <c r="C59" s="80">
        <v>10</v>
      </c>
      <c r="E59" s="106"/>
    </row>
    <row r="60" spans="1:5" ht="31.5" customHeight="1">
      <c r="A60" s="32" t="s">
        <v>30</v>
      </c>
      <c r="B60" s="41" t="s">
        <v>57</v>
      </c>
      <c r="C60" s="80">
        <v>15974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470</v>
      </c>
      <c r="E62" s="106"/>
    </row>
    <row r="63" spans="1:5" ht="32.25" customHeight="1">
      <c r="A63" s="34" t="s">
        <v>114</v>
      </c>
      <c r="B63" s="46" t="s">
        <v>135</v>
      </c>
      <c r="C63" s="82">
        <v>3778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72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1918181</v>
      </c>
    </row>
    <row r="8" spans="1:3" ht="33" customHeight="1">
      <c r="A8" s="30" t="s">
        <v>1</v>
      </c>
      <c r="B8" s="78" t="s">
        <v>140</v>
      </c>
      <c r="C8" s="80">
        <v>233200</v>
      </c>
    </row>
    <row r="9" spans="1:3" ht="33" customHeight="1">
      <c r="A9" s="30" t="s">
        <v>2</v>
      </c>
      <c r="B9" s="78" t="s">
        <v>141</v>
      </c>
      <c r="C9" s="80">
        <v>179000</v>
      </c>
    </row>
    <row r="10" spans="1:3" ht="33" customHeight="1">
      <c r="A10" s="30" t="s">
        <v>3</v>
      </c>
      <c r="B10" s="78" t="s">
        <v>138</v>
      </c>
      <c r="C10" s="80">
        <v>838337</v>
      </c>
    </row>
    <row r="11" spans="1:3" ht="31.5" customHeight="1">
      <c r="A11" s="79" t="s">
        <v>58</v>
      </c>
      <c r="B11" s="90" t="s">
        <v>168</v>
      </c>
      <c r="C11" s="80">
        <v>64462</v>
      </c>
    </row>
    <row r="12" spans="1:3" ht="31.5" customHeight="1">
      <c r="A12" s="79" t="s">
        <v>169</v>
      </c>
      <c r="B12" s="90" t="s">
        <v>172</v>
      </c>
      <c r="C12" s="80">
        <v>59462</v>
      </c>
    </row>
    <row r="13" spans="1:3" ht="31.5" customHeight="1">
      <c r="A13" s="79" t="s">
        <v>170</v>
      </c>
      <c r="B13" s="90" t="s">
        <v>173</v>
      </c>
      <c r="C13" s="80">
        <v>40875</v>
      </c>
    </row>
    <row r="14" spans="1:3" ht="31.5" customHeight="1">
      <c r="A14" s="79" t="s">
        <v>171</v>
      </c>
      <c r="B14" s="90" t="s">
        <v>174</v>
      </c>
      <c r="C14" s="80">
        <v>20375</v>
      </c>
    </row>
    <row r="15" spans="1:3" ht="33" customHeight="1">
      <c r="A15" s="30" t="s">
        <v>4</v>
      </c>
      <c r="B15" s="78" t="s">
        <v>146</v>
      </c>
      <c r="C15" s="80">
        <v>75850</v>
      </c>
    </row>
    <row r="16" spans="1:3" ht="33" customHeight="1">
      <c r="A16" s="30" t="s">
        <v>5</v>
      </c>
      <c r="B16" s="78" t="s">
        <v>142</v>
      </c>
      <c r="C16" s="80">
        <v>50600</v>
      </c>
    </row>
    <row r="17" spans="1:3" ht="33" customHeight="1">
      <c r="A17" s="30" t="s">
        <v>6</v>
      </c>
      <c r="B17" s="78" t="s">
        <v>148</v>
      </c>
      <c r="C17" s="80">
        <v>24850</v>
      </c>
    </row>
    <row r="18" spans="1:3" ht="33" customHeight="1">
      <c r="A18" s="30" t="s">
        <v>7</v>
      </c>
      <c r="B18" s="78" t="s">
        <v>147</v>
      </c>
      <c r="C18" s="80">
        <v>10000</v>
      </c>
    </row>
    <row r="19" spans="1:3" ht="33" customHeight="1">
      <c r="A19" s="30" t="s">
        <v>8</v>
      </c>
      <c r="B19" s="78" t="s">
        <v>143</v>
      </c>
      <c r="C19" s="80">
        <v>63300</v>
      </c>
    </row>
    <row r="20" spans="1:3" ht="33" customHeight="1">
      <c r="A20" s="30" t="s">
        <v>9</v>
      </c>
      <c r="B20" s="78" t="s">
        <v>144</v>
      </c>
      <c r="C20" s="80">
        <v>18400</v>
      </c>
    </row>
    <row r="21" spans="1:3" ht="33" customHeight="1">
      <c r="A21" s="30" t="s">
        <v>10</v>
      </c>
      <c r="B21" s="78" t="s">
        <v>149</v>
      </c>
      <c r="C21" s="80">
        <v>1400</v>
      </c>
    </row>
    <row r="22" spans="1:3" ht="46.5" customHeight="1">
      <c r="A22" s="30" t="s">
        <v>11</v>
      </c>
      <c r="B22" s="78" t="s">
        <v>145</v>
      </c>
      <c r="C22" s="80">
        <v>5422</v>
      </c>
    </row>
    <row r="23" spans="1:3" ht="33" customHeight="1">
      <c r="A23" s="30" t="s">
        <v>12</v>
      </c>
      <c r="B23" s="78" t="s">
        <v>198</v>
      </c>
      <c r="C23" s="80">
        <v>36000</v>
      </c>
    </row>
    <row r="24" spans="1:3" ht="33" customHeight="1">
      <c r="A24" s="30" t="s">
        <v>13</v>
      </c>
      <c r="B24" s="78" t="s">
        <v>176</v>
      </c>
      <c r="C24" s="80">
        <v>24500</v>
      </c>
    </row>
    <row r="25" spans="1:3" ht="33" customHeight="1">
      <c r="A25" s="31" t="s">
        <v>14</v>
      </c>
      <c r="B25" s="78" t="s">
        <v>177</v>
      </c>
      <c r="C25" s="80">
        <v>233503</v>
      </c>
    </row>
    <row r="26" spans="1:3" ht="31.5">
      <c r="A26" s="29" t="s">
        <v>150</v>
      </c>
      <c r="B26" s="90" t="s">
        <v>179</v>
      </c>
      <c r="C26" s="80">
        <v>230703</v>
      </c>
    </row>
    <row r="27" spans="1:3" ht="31.5" customHeight="1">
      <c r="A27" s="79" t="s">
        <v>178</v>
      </c>
      <c r="B27" s="90" t="s">
        <v>181</v>
      </c>
      <c r="C27" s="80">
        <v>1200</v>
      </c>
    </row>
    <row r="28" spans="1:3" ht="31.5" customHeight="1">
      <c r="A28" s="79" t="s">
        <v>182</v>
      </c>
      <c r="B28" s="90" t="s">
        <v>180</v>
      </c>
      <c r="C28" s="80">
        <v>1600</v>
      </c>
    </row>
    <row r="29" spans="1:3" ht="33" customHeight="1">
      <c r="A29" s="32" t="s">
        <v>15</v>
      </c>
      <c r="B29" s="37" t="s">
        <v>126</v>
      </c>
      <c r="C29" s="80">
        <v>0</v>
      </c>
    </row>
    <row r="30" spans="1:3" ht="33" customHeight="1">
      <c r="A30" s="32" t="s">
        <v>123</v>
      </c>
      <c r="B30" s="41" t="s">
        <v>183</v>
      </c>
      <c r="C30" s="80">
        <v>0</v>
      </c>
    </row>
    <row r="31" spans="1:3" ht="31.5" customHeight="1">
      <c r="A31" s="79" t="s">
        <v>184</v>
      </c>
      <c r="B31" s="90" t="s">
        <v>200</v>
      </c>
      <c r="C31" s="80">
        <v>0</v>
      </c>
    </row>
    <row r="32" spans="1:3" ht="33" customHeight="1">
      <c r="A32" s="32" t="s">
        <v>124</v>
      </c>
      <c r="B32" s="38" t="s">
        <v>127</v>
      </c>
      <c r="C32" s="80">
        <v>123579</v>
      </c>
    </row>
    <row r="33" spans="1:3" ht="33" customHeight="1">
      <c r="A33" s="32" t="s">
        <v>125</v>
      </c>
      <c r="B33" s="41" t="s">
        <v>199</v>
      </c>
      <c r="C33" s="80">
        <v>240</v>
      </c>
    </row>
    <row r="34" spans="1:3" s="5" customFormat="1" ht="31.5" customHeight="1">
      <c r="A34" s="33" t="s">
        <v>60</v>
      </c>
      <c r="B34" s="39" t="s">
        <v>61</v>
      </c>
      <c r="C34" s="83">
        <f>'[13]Prognoza 2014-2016'!C36</f>
        <v>0</v>
      </c>
    </row>
    <row r="35" spans="1:3" s="5" customFormat="1" ht="31.5" customHeight="1">
      <c r="A35" s="33" t="s">
        <v>59</v>
      </c>
      <c r="B35" s="39" t="s">
        <v>62</v>
      </c>
      <c r="C35" s="83">
        <f>'[13]Prognoza 2014-2016'!C37</f>
        <v>69081</v>
      </c>
    </row>
    <row r="36" spans="1:3" s="5" customFormat="1" ht="42.75" customHeight="1">
      <c r="A36" s="33" t="s">
        <v>185</v>
      </c>
      <c r="B36" s="39" t="s">
        <v>186</v>
      </c>
      <c r="C36" s="83">
        <f>C12+C14+C25+C31</f>
        <v>313340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14384</v>
      </c>
    </row>
    <row r="38" spans="1:3" ht="28.5" customHeight="1">
      <c r="A38" s="32" t="s">
        <v>17</v>
      </c>
      <c r="B38" s="41" t="s">
        <v>18</v>
      </c>
      <c r="C38" s="80">
        <v>667</v>
      </c>
    </row>
    <row r="39" spans="1:3" ht="28.5" customHeight="1">
      <c r="A39" s="32" t="s">
        <v>19</v>
      </c>
      <c r="B39" s="41" t="s">
        <v>20</v>
      </c>
      <c r="C39" s="80">
        <v>1022</v>
      </c>
    </row>
    <row r="40" spans="1:3" ht="28.5" customHeight="1">
      <c r="A40" s="32" t="s">
        <v>21</v>
      </c>
      <c r="B40" s="42" t="s">
        <v>32</v>
      </c>
      <c r="C40" s="84">
        <f>C41+C43+C44+C45+C46+C47</f>
        <v>229</v>
      </c>
    </row>
    <row r="41" spans="1:3" ht="28.5" customHeight="1">
      <c r="A41" s="43" t="s">
        <v>40</v>
      </c>
      <c r="B41" s="44" t="s">
        <v>33</v>
      </c>
      <c r="C41" s="80">
        <v>18</v>
      </c>
    </row>
    <row r="42" spans="1:3" ht="28.5" customHeight="1">
      <c r="A42" s="43" t="s">
        <v>41</v>
      </c>
      <c r="B42" s="45" t="s">
        <v>34</v>
      </c>
      <c r="C42" s="80">
        <v>18</v>
      </c>
    </row>
    <row r="43" spans="1:3" ht="28.5" customHeight="1">
      <c r="A43" s="43" t="s">
        <v>42</v>
      </c>
      <c r="B43" s="44" t="s">
        <v>35</v>
      </c>
      <c r="C43" s="80">
        <v>50</v>
      </c>
    </row>
    <row r="44" spans="1:3" ht="28.5" customHeight="1">
      <c r="A44" s="43" t="s">
        <v>43</v>
      </c>
      <c r="B44" s="44" t="s">
        <v>36</v>
      </c>
      <c r="C44" s="80">
        <v>0</v>
      </c>
    </row>
    <row r="45" spans="1:3" ht="28.5" customHeight="1">
      <c r="A45" s="43" t="s">
        <v>44</v>
      </c>
      <c r="B45" s="44" t="s">
        <v>37</v>
      </c>
      <c r="C45" s="80">
        <v>0</v>
      </c>
    </row>
    <row r="46" spans="1:3" ht="28.5" customHeight="1">
      <c r="A46" s="43" t="s">
        <v>45</v>
      </c>
      <c r="B46" s="44" t="s">
        <v>38</v>
      </c>
      <c r="C46" s="80">
        <v>155</v>
      </c>
    </row>
    <row r="47" spans="1:3" ht="28.5" customHeight="1">
      <c r="A47" s="43" t="s">
        <v>46</v>
      </c>
      <c r="B47" s="44" t="s">
        <v>39</v>
      </c>
      <c r="C47" s="80">
        <v>6</v>
      </c>
    </row>
    <row r="48" spans="1:3" ht="28.5" customHeight="1">
      <c r="A48" s="32" t="s">
        <v>22</v>
      </c>
      <c r="B48" s="41" t="s">
        <v>187</v>
      </c>
      <c r="C48" s="80">
        <v>9406</v>
      </c>
    </row>
    <row r="49" spans="1:3" ht="28.5" customHeight="1">
      <c r="A49" s="43" t="s">
        <v>188</v>
      </c>
      <c r="B49" s="44" t="s">
        <v>189</v>
      </c>
      <c r="C49" s="80">
        <v>0</v>
      </c>
    </row>
    <row r="50" spans="1:3" ht="28.5" customHeight="1">
      <c r="A50" s="32" t="s">
        <v>23</v>
      </c>
      <c r="B50" s="42" t="s">
        <v>55</v>
      </c>
      <c r="C50" s="84">
        <f>C51+C52+C53+C54</f>
        <v>2092</v>
      </c>
    </row>
    <row r="51" spans="1:3" ht="28.5" customHeight="1">
      <c r="A51" s="43" t="s">
        <v>51</v>
      </c>
      <c r="B51" s="44" t="s">
        <v>47</v>
      </c>
      <c r="C51" s="80">
        <v>1617</v>
      </c>
    </row>
    <row r="52" spans="1:3" ht="28.5" customHeight="1">
      <c r="A52" s="43" t="s">
        <v>52</v>
      </c>
      <c r="B52" s="44" t="s">
        <v>48</v>
      </c>
      <c r="C52" s="80">
        <v>230</v>
      </c>
    </row>
    <row r="53" spans="1:3" ht="28.5" customHeight="1">
      <c r="A53" s="43" t="s">
        <v>53</v>
      </c>
      <c r="B53" s="44" t="s">
        <v>49</v>
      </c>
      <c r="C53" s="80">
        <v>0</v>
      </c>
    </row>
    <row r="54" spans="1:3" ht="28.5" customHeight="1">
      <c r="A54" s="43" t="s">
        <v>54</v>
      </c>
      <c r="B54" s="44" t="s">
        <v>50</v>
      </c>
      <c r="C54" s="80">
        <v>245</v>
      </c>
    </row>
    <row r="55" spans="1:3" ht="28.5" customHeight="1">
      <c r="A55" s="32" t="s">
        <v>24</v>
      </c>
      <c r="B55" s="41" t="s">
        <v>25</v>
      </c>
      <c r="C55" s="80">
        <v>0</v>
      </c>
    </row>
    <row r="56" spans="1:3" ht="28.5" customHeight="1">
      <c r="A56" s="32" t="s">
        <v>26</v>
      </c>
      <c r="B56" s="41" t="s">
        <v>190</v>
      </c>
      <c r="C56" s="80">
        <v>713</v>
      </c>
    </row>
    <row r="57" spans="1:3" ht="28.5" customHeight="1">
      <c r="A57" s="32" t="s">
        <v>27</v>
      </c>
      <c r="B57" s="41" t="s">
        <v>28</v>
      </c>
      <c r="C57" s="80">
        <v>255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1683</v>
      </c>
    </row>
    <row r="59" spans="1:3" ht="42" customHeight="1">
      <c r="A59" s="32" t="s">
        <v>106</v>
      </c>
      <c r="B59" s="41" t="s">
        <v>128</v>
      </c>
      <c r="C59" s="80">
        <v>3</v>
      </c>
    </row>
    <row r="60" spans="1:3" ht="31.5" customHeight="1">
      <c r="A60" s="32" t="s">
        <v>30</v>
      </c>
      <c r="B60" s="41" t="s">
        <v>57</v>
      </c>
      <c r="C60" s="80">
        <v>1440</v>
      </c>
    </row>
    <row r="61" spans="1:3" ht="31.5" customHeight="1">
      <c r="A61" s="32" t="s">
        <v>31</v>
      </c>
      <c r="B61" s="41" t="s">
        <v>108</v>
      </c>
      <c r="C61" s="80">
        <v>0</v>
      </c>
    </row>
    <row r="62" spans="1:3" ht="31.5" customHeight="1">
      <c r="A62" s="32" t="s">
        <v>107</v>
      </c>
      <c r="B62" s="41" t="s">
        <v>109</v>
      </c>
      <c r="C62" s="80">
        <v>240</v>
      </c>
    </row>
    <row r="63" spans="1:3" ht="32.25" customHeight="1">
      <c r="A63" s="34" t="s">
        <v>114</v>
      </c>
      <c r="B63" s="46" t="s">
        <v>135</v>
      </c>
      <c r="C63" s="82">
        <v>372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73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3623614</v>
      </c>
      <c r="E7" s="106"/>
    </row>
    <row r="8" spans="1:5" ht="33" customHeight="1">
      <c r="A8" s="30" t="s">
        <v>1</v>
      </c>
      <c r="B8" s="78" t="s">
        <v>140</v>
      </c>
      <c r="C8" s="80">
        <v>441786</v>
      </c>
      <c r="E8" s="106"/>
    </row>
    <row r="9" spans="1:5" ht="33" customHeight="1">
      <c r="A9" s="30" t="s">
        <v>2</v>
      </c>
      <c r="B9" s="78" t="s">
        <v>141</v>
      </c>
      <c r="C9" s="80">
        <v>318623</v>
      </c>
      <c r="E9" s="106"/>
    </row>
    <row r="10" spans="1:5" ht="33" customHeight="1">
      <c r="A10" s="30" t="s">
        <v>3</v>
      </c>
      <c r="B10" s="78" t="s">
        <v>138</v>
      </c>
      <c r="C10" s="80">
        <v>1551962</v>
      </c>
      <c r="E10" s="106"/>
    </row>
    <row r="11" spans="1:5" ht="31.5" customHeight="1">
      <c r="A11" s="79" t="s">
        <v>58</v>
      </c>
      <c r="B11" s="90" t="s">
        <v>168</v>
      </c>
      <c r="C11" s="80">
        <v>109535</v>
      </c>
      <c r="E11" s="106"/>
    </row>
    <row r="12" spans="1:5" ht="31.5" customHeight="1">
      <c r="A12" s="79" t="s">
        <v>169</v>
      </c>
      <c r="B12" s="90" t="s">
        <v>172</v>
      </c>
      <c r="C12" s="80">
        <v>99535</v>
      </c>
      <c r="E12" s="106"/>
    </row>
    <row r="13" spans="1:5" ht="31.5" customHeight="1">
      <c r="A13" s="79" t="s">
        <v>170</v>
      </c>
      <c r="B13" s="90" t="s">
        <v>173</v>
      </c>
      <c r="C13" s="80">
        <v>72267</v>
      </c>
      <c r="E13" s="106"/>
    </row>
    <row r="14" spans="1:5" ht="31.5" customHeight="1">
      <c r="A14" s="79" t="s">
        <v>171</v>
      </c>
      <c r="B14" s="90" t="s">
        <v>174</v>
      </c>
      <c r="C14" s="80">
        <v>33767</v>
      </c>
      <c r="E14" s="106"/>
    </row>
    <row r="15" spans="1:5" ht="33" customHeight="1">
      <c r="A15" s="30" t="s">
        <v>4</v>
      </c>
      <c r="B15" s="78" t="s">
        <v>146</v>
      </c>
      <c r="C15" s="80">
        <v>124913</v>
      </c>
      <c r="E15" s="106"/>
    </row>
    <row r="16" spans="1:5" ht="33" customHeight="1">
      <c r="A16" s="30" t="s">
        <v>5</v>
      </c>
      <c r="B16" s="78" t="s">
        <v>142</v>
      </c>
      <c r="C16" s="80">
        <v>104592</v>
      </c>
      <c r="E16" s="106"/>
    </row>
    <row r="17" spans="1:5" ht="33" customHeight="1">
      <c r="A17" s="30" t="s">
        <v>6</v>
      </c>
      <c r="B17" s="78" t="s">
        <v>148</v>
      </c>
      <c r="C17" s="80">
        <v>40602</v>
      </c>
      <c r="E17" s="106"/>
    </row>
    <row r="18" spans="1:5" ht="33" customHeight="1">
      <c r="A18" s="30" t="s">
        <v>7</v>
      </c>
      <c r="B18" s="78" t="s">
        <v>147</v>
      </c>
      <c r="C18" s="80">
        <v>19600</v>
      </c>
      <c r="E18" s="106"/>
    </row>
    <row r="19" spans="1:5" ht="33" customHeight="1">
      <c r="A19" s="30" t="s">
        <v>8</v>
      </c>
      <c r="B19" s="78" t="s">
        <v>143</v>
      </c>
      <c r="C19" s="80">
        <v>102068</v>
      </c>
      <c r="E19" s="106"/>
    </row>
    <row r="20" spans="1:5" ht="33" customHeight="1">
      <c r="A20" s="30" t="s">
        <v>9</v>
      </c>
      <c r="B20" s="78" t="s">
        <v>144</v>
      </c>
      <c r="C20" s="80">
        <v>26500</v>
      </c>
      <c r="E20" s="106"/>
    </row>
    <row r="21" spans="1:5" ht="33" customHeight="1">
      <c r="A21" s="30" t="s">
        <v>10</v>
      </c>
      <c r="B21" s="78" t="s">
        <v>149</v>
      </c>
      <c r="C21" s="80">
        <v>1460</v>
      </c>
      <c r="E21" s="106"/>
    </row>
    <row r="22" spans="1:5" ht="46.5" customHeight="1">
      <c r="A22" s="30" t="s">
        <v>11</v>
      </c>
      <c r="B22" s="78" t="s">
        <v>145</v>
      </c>
      <c r="C22" s="80">
        <v>10300</v>
      </c>
      <c r="E22" s="106"/>
    </row>
    <row r="23" spans="1:5" ht="33" customHeight="1">
      <c r="A23" s="30" t="s">
        <v>12</v>
      </c>
      <c r="B23" s="78" t="s">
        <v>198</v>
      </c>
      <c r="C23" s="80">
        <v>99308</v>
      </c>
      <c r="E23" s="106"/>
    </row>
    <row r="24" spans="1:5" ht="33" customHeight="1">
      <c r="A24" s="30" t="s">
        <v>13</v>
      </c>
      <c r="B24" s="78" t="s">
        <v>176</v>
      </c>
      <c r="C24" s="80">
        <v>48500</v>
      </c>
      <c r="E24" s="106"/>
    </row>
    <row r="25" spans="1:5" ht="33" customHeight="1">
      <c r="A25" s="31" t="s">
        <v>14</v>
      </c>
      <c r="B25" s="78" t="s">
        <v>177</v>
      </c>
      <c r="C25" s="80">
        <v>520000</v>
      </c>
      <c r="E25" s="106"/>
    </row>
    <row r="26" spans="1:5" ht="31.5">
      <c r="A26" s="29" t="s">
        <v>150</v>
      </c>
      <c r="B26" s="90" t="s">
        <v>179</v>
      </c>
      <c r="C26" s="80">
        <v>519300</v>
      </c>
      <c r="E26" s="106"/>
    </row>
    <row r="27" spans="1:5" ht="31.5" customHeight="1">
      <c r="A27" s="79" t="s">
        <v>178</v>
      </c>
      <c r="B27" s="90" t="s">
        <v>181</v>
      </c>
      <c r="C27" s="80">
        <v>500</v>
      </c>
      <c r="E27" s="106"/>
    </row>
    <row r="28" spans="1:5" ht="31.5" customHeight="1">
      <c r="A28" s="79" t="s">
        <v>182</v>
      </c>
      <c r="B28" s="90" t="s">
        <v>180</v>
      </c>
      <c r="C28" s="80">
        <v>200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209400</v>
      </c>
      <c r="E32" s="106"/>
    </row>
    <row r="33" spans="1:5" ht="33" customHeight="1">
      <c r="A33" s="32" t="s">
        <v>125</v>
      </c>
      <c r="B33" s="41" t="s">
        <v>199</v>
      </c>
      <c r="C33" s="80">
        <v>4000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103845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653302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31149</v>
      </c>
      <c r="E37" s="106"/>
    </row>
    <row r="38" spans="1:5" ht="28.5" customHeight="1">
      <c r="A38" s="32" t="s">
        <v>17</v>
      </c>
      <c r="B38" s="41" t="s">
        <v>18</v>
      </c>
      <c r="C38" s="80">
        <v>1715</v>
      </c>
      <c r="E38" s="106"/>
    </row>
    <row r="39" spans="1:5" ht="28.5" customHeight="1">
      <c r="A39" s="32" t="s">
        <v>19</v>
      </c>
      <c r="B39" s="41" t="s">
        <v>20</v>
      </c>
      <c r="C39" s="80">
        <v>3286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289</v>
      </c>
      <c r="E40" s="106"/>
    </row>
    <row r="41" spans="1:5" ht="28.5" customHeight="1">
      <c r="A41" s="43" t="s">
        <v>40</v>
      </c>
      <c r="B41" s="44" t="s">
        <v>33</v>
      </c>
      <c r="C41" s="80">
        <v>48</v>
      </c>
      <c r="E41" s="106"/>
    </row>
    <row r="42" spans="1:5" ht="28.5" customHeight="1">
      <c r="A42" s="43" t="s">
        <v>41</v>
      </c>
      <c r="B42" s="45" t="s">
        <v>34</v>
      </c>
      <c r="C42" s="80">
        <v>48</v>
      </c>
      <c r="E42" s="106"/>
    </row>
    <row r="43" spans="1:5" ht="28.5" customHeight="1">
      <c r="A43" s="43" t="s">
        <v>42</v>
      </c>
      <c r="B43" s="44" t="s">
        <v>35</v>
      </c>
      <c r="C43" s="80">
        <v>0</v>
      </c>
      <c r="E43" s="106"/>
    </row>
    <row r="44" spans="1:5" ht="28.5" customHeight="1">
      <c r="A44" s="43" t="s">
        <v>43</v>
      </c>
      <c r="B44" s="44" t="s">
        <v>36</v>
      </c>
      <c r="C44" s="80">
        <v>6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216</v>
      </c>
      <c r="E46" s="106"/>
    </row>
    <row r="47" spans="1:5" ht="28.5" customHeight="1">
      <c r="A47" s="43" t="s">
        <v>46</v>
      </c>
      <c r="B47" s="44" t="s">
        <v>39</v>
      </c>
      <c r="C47" s="80">
        <v>19</v>
      </c>
      <c r="E47" s="106"/>
    </row>
    <row r="48" spans="1:5" ht="28.5" customHeight="1">
      <c r="A48" s="32" t="s">
        <v>22</v>
      </c>
      <c r="B48" s="41" t="s">
        <v>187</v>
      </c>
      <c r="C48" s="80">
        <v>18319</v>
      </c>
      <c r="E48" s="106"/>
    </row>
    <row r="49" spans="1:5" ht="28.5" customHeight="1">
      <c r="A49" s="43" t="s">
        <v>188</v>
      </c>
      <c r="B49" s="44" t="s">
        <v>189</v>
      </c>
      <c r="C49" s="80">
        <v>100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4068</v>
      </c>
      <c r="E50" s="106"/>
    </row>
    <row r="51" spans="1:5" ht="28.5" customHeight="1">
      <c r="A51" s="43" t="s">
        <v>51</v>
      </c>
      <c r="B51" s="44" t="s">
        <v>47</v>
      </c>
      <c r="C51" s="80">
        <v>3149</v>
      </c>
      <c r="E51" s="106"/>
    </row>
    <row r="52" spans="1:5" ht="28.5" customHeight="1">
      <c r="A52" s="43" t="s">
        <v>52</v>
      </c>
      <c r="B52" s="44" t="s">
        <v>48</v>
      </c>
      <c r="C52" s="80">
        <v>449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470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3231</v>
      </c>
      <c r="E56" s="106"/>
    </row>
    <row r="57" spans="1:5" ht="28.5" customHeight="1">
      <c r="A57" s="32" t="s">
        <v>27</v>
      </c>
      <c r="B57" s="41" t="s">
        <v>28</v>
      </c>
      <c r="C57" s="80">
        <v>241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13834</v>
      </c>
      <c r="E58" s="106"/>
    </row>
    <row r="59" spans="1:5" ht="42" customHeight="1">
      <c r="A59" s="32" t="s">
        <v>106</v>
      </c>
      <c r="B59" s="41" t="s">
        <v>128</v>
      </c>
      <c r="C59" s="80">
        <v>69</v>
      </c>
      <c r="E59" s="106"/>
    </row>
    <row r="60" spans="1:5" ht="31.5" customHeight="1">
      <c r="A60" s="32" t="s">
        <v>30</v>
      </c>
      <c r="B60" s="41" t="s">
        <v>57</v>
      </c>
      <c r="C60" s="80">
        <v>12234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1531</v>
      </c>
      <c r="E62" s="106"/>
    </row>
    <row r="63" spans="1:5" ht="32.25" customHeight="1">
      <c r="A63" s="34" t="s">
        <v>114</v>
      </c>
      <c r="B63" s="46" t="s">
        <v>135</v>
      </c>
      <c r="C63" s="82">
        <v>5562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74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7590652</v>
      </c>
      <c r="E7" s="106"/>
    </row>
    <row r="8" spans="1:5" ht="33" customHeight="1">
      <c r="A8" s="30" t="s">
        <v>1</v>
      </c>
      <c r="B8" s="78" t="s">
        <v>140</v>
      </c>
      <c r="C8" s="80">
        <v>913414</v>
      </c>
      <c r="E8" s="106"/>
    </row>
    <row r="9" spans="1:5" ht="33" customHeight="1">
      <c r="A9" s="30" t="s">
        <v>2</v>
      </c>
      <c r="B9" s="78" t="s">
        <v>141</v>
      </c>
      <c r="C9" s="80">
        <v>706938</v>
      </c>
      <c r="E9" s="106"/>
    </row>
    <row r="10" spans="1:5" ht="33" customHeight="1">
      <c r="A10" s="30" t="s">
        <v>3</v>
      </c>
      <c r="B10" s="78" t="s">
        <v>138</v>
      </c>
      <c r="C10" s="80">
        <v>3327380</v>
      </c>
      <c r="E10" s="106"/>
    </row>
    <row r="11" spans="1:5" ht="31.5" customHeight="1">
      <c r="A11" s="79" t="s">
        <v>58</v>
      </c>
      <c r="B11" s="90" t="s">
        <v>168</v>
      </c>
      <c r="C11" s="80">
        <v>301020</v>
      </c>
      <c r="E11" s="106"/>
    </row>
    <row r="12" spans="1:5" ht="31.5" customHeight="1">
      <c r="A12" s="79" t="s">
        <v>169</v>
      </c>
      <c r="B12" s="90" t="s">
        <v>172</v>
      </c>
      <c r="C12" s="80">
        <v>271883</v>
      </c>
      <c r="E12" s="106"/>
    </row>
    <row r="13" spans="1:5" ht="31.5" customHeight="1">
      <c r="A13" s="79" t="s">
        <v>170</v>
      </c>
      <c r="B13" s="90" t="s">
        <v>173</v>
      </c>
      <c r="C13" s="80">
        <v>134748</v>
      </c>
      <c r="E13" s="106"/>
    </row>
    <row r="14" spans="1:5" ht="31.5" customHeight="1">
      <c r="A14" s="79" t="s">
        <v>171</v>
      </c>
      <c r="B14" s="90" t="s">
        <v>174</v>
      </c>
      <c r="C14" s="80">
        <v>41853</v>
      </c>
      <c r="E14" s="106"/>
    </row>
    <row r="15" spans="1:5" ht="33" customHeight="1">
      <c r="A15" s="30" t="s">
        <v>4</v>
      </c>
      <c r="B15" s="78" t="s">
        <v>146</v>
      </c>
      <c r="C15" s="80">
        <v>261750</v>
      </c>
      <c r="E15" s="106"/>
    </row>
    <row r="16" spans="1:5" ht="33" customHeight="1">
      <c r="A16" s="30" t="s">
        <v>5</v>
      </c>
      <c r="B16" s="78" t="s">
        <v>142</v>
      </c>
      <c r="C16" s="80">
        <v>240361</v>
      </c>
      <c r="E16" s="106"/>
    </row>
    <row r="17" spans="1:5" ht="33" customHeight="1">
      <c r="A17" s="30" t="s">
        <v>6</v>
      </c>
      <c r="B17" s="78" t="s">
        <v>148</v>
      </c>
      <c r="C17" s="80">
        <v>179702</v>
      </c>
      <c r="E17" s="106"/>
    </row>
    <row r="18" spans="1:5" ht="33" customHeight="1">
      <c r="A18" s="30" t="s">
        <v>7</v>
      </c>
      <c r="B18" s="78" t="s">
        <v>147</v>
      </c>
      <c r="C18" s="80">
        <v>45757</v>
      </c>
      <c r="E18" s="106"/>
    </row>
    <row r="19" spans="1:5" ht="33" customHeight="1">
      <c r="A19" s="30" t="s">
        <v>8</v>
      </c>
      <c r="B19" s="78" t="s">
        <v>143</v>
      </c>
      <c r="C19" s="80">
        <v>205965</v>
      </c>
      <c r="E19" s="106"/>
    </row>
    <row r="20" spans="1:5" ht="33" customHeight="1">
      <c r="A20" s="30" t="s">
        <v>9</v>
      </c>
      <c r="B20" s="78" t="s">
        <v>144</v>
      </c>
      <c r="C20" s="80">
        <v>70000</v>
      </c>
      <c r="E20" s="106"/>
    </row>
    <row r="21" spans="1:5" ht="33" customHeight="1">
      <c r="A21" s="30" t="s">
        <v>10</v>
      </c>
      <c r="B21" s="78" t="s">
        <v>149</v>
      </c>
      <c r="C21" s="80">
        <v>4683</v>
      </c>
      <c r="E21" s="106"/>
    </row>
    <row r="22" spans="1:5" ht="46.5" customHeight="1">
      <c r="A22" s="30" t="s">
        <v>11</v>
      </c>
      <c r="B22" s="78" t="s">
        <v>145</v>
      </c>
      <c r="C22" s="80">
        <v>28306</v>
      </c>
      <c r="E22" s="106"/>
    </row>
    <row r="23" spans="1:5" ht="33" customHeight="1">
      <c r="A23" s="30" t="s">
        <v>12</v>
      </c>
      <c r="B23" s="78" t="s">
        <v>198</v>
      </c>
      <c r="C23" s="80">
        <v>192933</v>
      </c>
      <c r="E23" s="106"/>
    </row>
    <row r="24" spans="1:5" ht="33" customHeight="1">
      <c r="A24" s="30" t="s">
        <v>13</v>
      </c>
      <c r="B24" s="78" t="s">
        <v>176</v>
      </c>
      <c r="C24" s="80">
        <v>106100</v>
      </c>
      <c r="E24" s="106"/>
    </row>
    <row r="25" spans="1:5" ht="33" customHeight="1">
      <c r="A25" s="31" t="s">
        <v>14</v>
      </c>
      <c r="B25" s="78" t="s">
        <v>177</v>
      </c>
      <c r="C25" s="80">
        <v>1013210</v>
      </c>
      <c r="E25" s="106"/>
    </row>
    <row r="26" spans="1:5" ht="31.5">
      <c r="A26" s="29" t="s">
        <v>150</v>
      </c>
      <c r="B26" s="90" t="s">
        <v>179</v>
      </c>
      <c r="C26" s="80">
        <v>1011542</v>
      </c>
      <c r="E26" s="106"/>
    </row>
    <row r="27" spans="1:5" ht="31.5" customHeight="1">
      <c r="A27" s="79" t="s">
        <v>178</v>
      </c>
      <c r="B27" s="90" t="s">
        <v>181</v>
      </c>
      <c r="C27" s="80">
        <v>1558</v>
      </c>
      <c r="E27" s="106"/>
    </row>
    <row r="28" spans="1:5" ht="31.5" customHeight="1">
      <c r="A28" s="79" t="s">
        <v>182</v>
      </c>
      <c r="B28" s="90" t="s">
        <v>180</v>
      </c>
      <c r="C28" s="80">
        <v>110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264153</v>
      </c>
      <c r="E32" s="106"/>
    </row>
    <row r="33" spans="1:5" ht="33" customHeight="1">
      <c r="A33" s="32" t="s">
        <v>125</v>
      </c>
      <c r="B33" s="41" t="s">
        <v>199</v>
      </c>
      <c r="C33" s="80">
        <v>30000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199444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1326946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61565</v>
      </c>
      <c r="E37" s="106"/>
    </row>
    <row r="38" spans="1:5" ht="28.5" customHeight="1">
      <c r="A38" s="32" t="s">
        <v>17</v>
      </c>
      <c r="B38" s="41" t="s">
        <v>18</v>
      </c>
      <c r="C38" s="80">
        <v>3484</v>
      </c>
      <c r="E38" s="106"/>
    </row>
    <row r="39" spans="1:5" ht="28.5" customHeight="1">
      <c r="A39" s="32" t="s">
        <v>19</v>
      </c>
      <c r="B39" s="41" t="s">
        <v>20</v>
      </c>
      <c r="C39" s="80">
        <v>6844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719</v>
      </c>
      <c r="E40" s="106"/>
    </row>
    <row r="41" spans="1:5" ht="28.5" customHeight="1">
      <c r="A41" s="43" t="s">
        <v>40</v>
      </c>
      <c r="B41" s="44" t="s">
        <v>33</v>
      </c>
      <c r="C41" s="80">
        <v>114</v>
      </c>
      <c r="E41" s="106"/>
    </row>
    <row r="42" spans="1:5" ht="28.5" customHeight="1">
      <c r="A42" s="43" t="s">
        <v>41</v>
      </c>
      <c r="B42" s="45" t="s">
        <v>34</v>
      </c>
      <c r="C42" s="80">
        <v>114</v>
      </c>
      <c r="E42" s="106"/>
    </row>
    <row r="43" spans="1:5" ht="28.5" customHeight="1">
      <c r="A43" s="43" t="s">
        <v>42</v>
      </c>
      <c r="B43" s="44" t="s">
        <v>35</v>
      </c>
      <c r="C43" s="80">
        <v>0</v>
      </c>
      <c r="E43" s="106"/>
    </row>
    <row r="44" spans="1:5" ht="28.5" customHeight="1">
      <c r="A44" s="43" t="s">
        <v>43</v>
      </c>
      <c r="B44" s="44" t="s">
        <v>36</v>
      </c>
      <c r="C44" s="80">
        <v>8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580</v>
      </c>
      <c r="E46" s="106"/>
    </row>
    <row r="47" spans="1:5" ht="28.5" customHeight="1">
      <c r="A47" s="43" t="s">
        <v>46</v>
      </c>
      <c r="B47" s="44" t="s">
        <v>39</v>
      </c>
      <c r="C47" s="80">
        <v>17</v>
      </c>
      <c r="E47" s="106"/>
    </row>
    <row r="48" spans="1:5" ht="28.5" customHeight="1">
      <c r="A48" s="32" t="s">
        <v>22</v>
      </c>
      <c r="B48" s="41" t="s">
        <v>187</v>
      </c>
      <c r="C48" s="80">
        <v>36780</v>
      </c>
      <c r="E48" s="106"/>
    </row>
    <row r="49" spans="1:5" ht="28.5" customHeight="1">
      <c r="A49" s="43" t="s">
        <v>188</v>
      </c>
      <c r="B49" s="44" t="s">
        <v>189</v>
      </c>
      <c r="C49" s="80">
        <v>250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8149</v>
      </c>
      <c r="E50" s="106"/>
    </row>
    <row r="51" spans="1:5" ht="28.5" customHeight="1">
      <c r="A51" s="43" t="s">
        <v>51</v>
      </c>
      <c r="B51" s="44" t="s">
        <v>47</v>
      </c>
      <c r="C51" s="80">
        <v>6322</v>
      </c>
      <c r="E51" s="106"/>
    </row>
    <row r="52" spans="1:5" ht="28.5" customHeight="1">
      <c r="A52" s="43" t="s">
        <v>52</v>
      </c>
      <c r="B52" s="44" t="s">
        <v>48</v>
      </c>
      <c r="C52" s="80">
        <v>901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926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5199</v>
      </c>
      <c r="E56" s="106"/>
    </row>
    <row r="57" spans="1:5" ht="28.5" customHeight="1">
      <c r="A57" s="32" t="s">
        <v>27</v>
      </c>
      <c r="B57" s="41" t="s">
        <v>28</v>
      </c>
      <c r="C57" s="80">
        <v>390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3431</v>
      </c>
      <c r="E58" s="106"/>
    </row>
    <row r="59" spans="1:5" ht="42" customHeight="1">
      <c r="A59" s="32" t="s">
        <v>106</v>
      </c>
      <c r="B59" s="41" t="s">
        <v>128</v>
      </c>
      <c r="C59" s="80">
        <v>264</v>
      </c>
      <c r="E59" s="106"/>
    </row>
    <row r="60" spans="1:5" ht="31.5" customHeight="1">
      <c r="A60" s="32" t="s">
        <v>30</v>
      </c>
      <c r="B60" s="41" t="s">
        <v>57</v>
      </c>
      <c r="C60" s="80">
        <v>2300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867</v>
      </c>
      <c r="E62" s="106"/>
    </row>
    <row r="63" spans="1:5" ht="32.25" customHeight="1">
      <c r="A63" s="34" t="s">
        <v>114</v>
      </c>
      <c r="B63" s="46" t="s">
        <v>135</v>
      </c>
      <c r="C63" s="82">
        <v>2814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60" zoomScaleSheetLayoutView="55" zoomScalePageLayoutView="0" workbookViewId="0" topLeftCell="A1">
      <pane ySplit="7" topLeftCell="A8" activePane="bottomLeft" state="frozen"/>
      <selection pane="topLeft" activeCell="C6" sqref="C6"/>
      <selection pane="bottomLef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75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2131241</v>
      </c>
      <c r="E7" s="106"/>
    </row>
    <row r="8" spans="1:5" ht="33" customHeight="1">
      <c r="A8" s="30" t="s">
        <v>1</v>
      </c>
      <c r="B8" s="78" t="s">
        <v>140</v>
      </c>
      <c r="C8" s="80">
        <v>254680</v>
      </c>
      <c r="E8" s="106"/>
    </row>
    <row r="9" spans="1:5" ht="33" customHeight="1">
      <c r="A9" s="30" t="s">
        <v>2</v>
      </c>
      <c r="B9" s="78" t="s">
        <v>141</v>
      </c>
      <c r="C9" s="80">
        <v>144654</v>
      </c>
      <c r="E9" s="106"/>
    </row>
    <row r="10" spans="1:5" ht="33" customHeight="1">
      <c r="A10" s="30" t="s">
        <v>3</v>
      </c>
      <c r="B10" s="78" t="s">
        <v>138</v>
      </c>
      <c r="C10" s="80">
        <v>846904</v>
      </c>
      <c r="E10" s="106"/>
    </row>
    <row r="11" spans="1:5" ht="31.5" customHeight="1">
      <c r="A11" s="79" t="s">
        <v>58</v>
      </c>
      <c r="B11" s="90" t="s">
        <v>168</v>
      </c>
      <c r="C11" s="80">
        <v>65504</v>
      </c>
      <c r="E11" s="106"/>
    </row>
    <row r="12" spans="1:5" ht="31.5" customHeight="1">
      <c r="A12" s="79" t="s">
        <v>169</v>
      </c>
      <c r="B12" s="90" t="s">
        <v>172</v>
      </c>
      <c r="C12" s="80">
        <v>56127</v>
      </c>
      <c r="E12" s="106"/>
    </row>
    <row r="13" spans="1:5" ht="31.5" customHeight="1">
      <c r="A13" s="79" t="s">
        <v>170</v>
      </c>
      <c r="B13" s="90" t="s">
        <v>173</v>
      </c>
      <c r="C13" s="80">
        <v>42257</v>
      </c>
      <c r="E13" s="106"/>
    </row>
    <row r="14" spans="1:5" ht="31.5" customHeight="1">
      <c r="A14" s="79" t="s">
        <v>171</v>
      </c>
      <c r="B14" s="90" t="s">
        <v>174</v>
      </c>
      <c r="C14" s="80">
        <v>16299</v>
      </c>
      <c r="E14" s="106"/>
    </row>
    <row r="15" spans="1:5" ht="33" customHeight="1">
      <c r="A15" s="30" t="s">
        <v>4</v>
      </c>
      <c r="B15" s="78" t="s">
        <v>146</v>
      </c>
      <c r="C15" s="80">
        <v>60484</v>
      </c>
      <c r="E15" s="106"/>
    </row>
    <row r="16" spans="1:5" ht="33" customHeight="1">
      <c r="A16" s="30" t="s">
        <v>5</v>
      </c>
      <c r="B16" s="78" t="s">
        <v>142</v>
      </c>
      <c r="C16" s="80">
        <v>64781</v>
      </c>
      <c r="E16" s="106"/>
    </row>
    <row r="17" spans="1:5" ht="33" customHeight="1">
      <c r="A17" s="30" t="s">
        <v>6</v>
      </c>
      <c r="B17" s="78" t="s">
        <v>148</v>
      </c>
      <c r="C17" s="80">
        <v>39421</v>
      </c>
      <c r="E17" s="106"/>
    </row>
    <row r="18" spans="1:5" ht="33" customHeight="1">
      <c r="A18" s="30" t="s">
        <v>7</v>
      </c>
      <c r="B18" s="78" t="s">
        <v>147</v>
      </c>
      <c r="C18" s="80">
        <v>11871</v>
      </c>
      <c r="E18" s="106"/>
    </row>
    <row r="19" spans="1:5" ht="33" customHeight="1">
      <c r="A19" s="30" t="s">
        <v>8</v>
      </c>
      <c r="B19" s="78" t="s">
        <v>143</v>
      </c>
      <c r="C19" s="80">
        <v>60634</v>
      </c>
      <c r="E19" s="106"/>
    </row>
    <row r="20" spans="1:5" ht="33" customHeight="1">
      <c r="A20" s="30" t="s">
        <v>9</v>
      </c>
      <c r="B20" s="78" t="s">
        <v>144</v>
      </c>
      <c r="C20" s="80">
        <v>25000</v>
      </c>
      <c r="E20" s="106"/>
    </row>
    <row r="21" spans="1:5" ht="33" customHeight="1">
      <c r="A21" s="30" t="s">
        <v>10</v>
      </c>
      <c r="B21" s="78" t="s">
        <v>149</v>
      </c>
      <c r="C21" s="80">
        <v>1500</v>
      </c>
      <c r="E21" s="106"/>
    </row>
    <row r="22" spans="1:5" ht="46.5" customHeight="1">
      <c r="A22" s="30" t="s">
        <v>11</v>
      </c>
      <c r="B22" s="78" t="s">
        <v>145</v>
      </c>
      <c r="C22" s="80">
        <v>5091</v>
      </c>
      <c r="E22" s="106"/>
    </row>
    <row r="23" spans="1:5" ht="33" customHeight="1">
      <c r="A23" s="30" t="s">
        <v>12</v>
      </c>
      <c r="B23" s="78" t="s">
        <v>198</v>
      </c>
      <c r="C23" s="80">
        <v>47902</v>
      </c>
      <c r="E23" s="106"/>
    </row>
    <row r="24" spans="1:5" ht="33" customHeight="1">
      <c r="A24" s="30" t="s">
        <v>13</v>
      </c>
      <c r="B24" s="78" t="s">
        <v>176</v>
      </c>
      <c r="C24" s="80">
        <v>30039</v>
      </c>
      <c r="E24" s="106"/>
    </row>
    <row r="25" spans="1:5" ht="33" customHeight="1">
      <c r="A25" s="31" t="s">
        <v>14</v>
      </c>
      <c r="B25" s="78" t="s">
        <v>177</v>
      </c>
      <c r="C25" s="80">
        <v>275781</v>
      </c>
      <c r="E25" s="106"/>
    </row>
    <row r="26" spans="1:5" ht="31.5">
      <c r="A26" s="29" t="s">
        <v>150</v>
      </c>
      <c r="B26" s="90" t="s">
        <v>179</v>
      </c>
      <c r="C26" s="80">
        <v>275559</v>
      </c>
      <c r="E26" s="106"/>
    </row>
    <row r="27" spans="1:5" ht="31.5" customHeight="1">
      <c r="A27" s="79" t="s">
        <v>178</v>
      </c>
      <c r="B27" s="90" t="s">
        <v>181</v>
      </c>
      <c r="C27" s="80">
        <v>88</v>
      </c>
      <c r="E27" s="106"/>
    </row>
    <row r="28" spans="1:5" ht="31.5" customHeight="1">
      <c r="A28" s="79" t="s">
        <v>182</v>
      </c>
      <c r="B28" s="90" t="s">
        <v>180</v>
      </c>
      <c r="C28" s="80">
        <v>134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205461</v>
      </c>
      <c r="E32" s="106"/>
    </row>
    <row r="33" spans="1:5" ht="33" customHeight="1">
      <c r="A33" s="32" t="s">
        <v>125</v>
      </c>
      <c r="B33" s="41" t="s">
        <v>199</v>
      </c>
      <c r="C33" s="80">
        <v>57038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56453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348207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16880</v>
      </c>
      <c r="E37" s="106"/>
    </row>
    <row r="38" spans="1:5" ht="28.5" customHeight="1">
      <c r="A38" s="32" t="s">
        <v>17</v>
      </c>
      <c r="B38" s="41" t="s">
        <v>18</v>
      </c>
      <c r="C38" s="80">
        <v>904</v>
      </c>
      <c r="E38" s="106"/>
    </row>
    <row r="39" spans="1:5" ht="28.5" customHeight="1">
      <c r="A39" s="32" t="s">
        <v>19</v>
      </c>
      <c r="B39" s="41" t="s">
        <v>20</v>
      </c>
      <c r="C39" s="80">
        <v>1991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57</v>
      </c>
      <c r="E40" s="106"/>
    </row>
    <row r="41" spans="1:5" ht="28.5" customHeight="1">
      <c r="A41" s="43" t="s">
        <v>40</v>
      </c>
      <c r="B41" s="44" t="s">
        <v>33</v>
      </c>
      <c r="C41" s="80">
        <v>7</v>
      </c>
      <c r="E41" s="106"/>
    </row>
    <row r="42" spans="1:5" ht="28.5" customHeight="1">
      <c r="A42" s="43" t="s">
        <v>41</v>
      </c>
      <c r="B42" s="45" t="s">
        <v>34</v>
      </c>
      <c r="C42" s="80">
        <v>7</v>
      </c>
      <c r="E42" s="106"/>
    </row>
    <row r="43" spans="1:5" ht="28.5" customHeight="1">
      <c r="A43" s="43" t="s">
        <v>42</v>
      </c>
      <c r="B43" s="44" t="s">
        <v>35</v>
      </c>
      <c r="C43" s="80">
        <v>3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47</v>
      </c>
      <c r="E46" s="106"/>
    </row>
    <row r="47" spans="1:5" ht="28.5" customHeight="1">
      <c r="A47" s="43" t="s">
        <v>46</v>
      </c>
      <c r="B47" s="44" t="s">
        <v>39</v>
      </c>
      <c r="C47" s="80">
        <v>0</v>
      </c>
      <c r="E47" s="106"/>
    </row>
    <row r="48" spans="1:5" ht="28.5" customHeight="1">
      <c r="A48" s="32" t="s">
        <v>22</v>
      </c>
      <c r="B48" s="41" t="s">
        <v>187</v>
      </c>
      <c r="C48" s="80">
        <v>10318</v>
      </c>
      <c r="E48" s="106"/>
    </row>
    <row r="49" spans="1:5" ht="28.5" customHeight="1">
      <c r="A49" s="43" t="s">
        <v>188</v>
      </c>
      <c r="B49" s="44" t="s">
        <v>189</v>
      </c>
      <c r="C49" s="80">
        <v>40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2292</v>
      </c>
      <c r="E50" s="106"/>
    </row>
    <row r="51" spans="1:5" ht="28.5" customHeight="1">
      <c r="A51" s="43" t="s">
        <v>51</v>
      </c>
      <c r="B51" s="44" t="s">
        <v>47</v>
      </c>
      <c r="C51" s="80">
        <v>1774</v>
      </c>
      <c r="E51" s="106"/>
    </row>
    <row r="52" spans="1:5" ht="28.5" customHeight="1">
      <c r="A52" s="43" t="s">
        <v>52</v>
      </c>
      <c r="B52" s="44" t="s">
        <v>48</v>
      </c>
      <c r="C52" s="80">
        <v>253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265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1150</v>
      </c>
      <c r="E56" s="106"/>
    </row>
    <row r="57" spans="1:5" ht="28.5" customHeight="1">
      <c r="A57" s="32" t="s">
        <v>27</v>
      </c>
      <c r="B57" s="41" t="s">
        <v>28</v>
      </c>
      <c r="C57" s="80">
        <v>168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20500</v>
      </c>
      <c r="E58" s="106"/>
    </row>
    <row r="59" spans="1:5" ht="42" customHeight="1">
      <c r="A59" s="32" t="s">
        <v>106</v>
      </c>
      <c r="B59" s="41" t="s">
        <v>128</v>
      </c>
      <c r="C59" s="80">
        <v>0</v>
      </c>
      <c r="E59" s="106"/>
    </row>
    <row r="60" spans="1:5" ht="31.5" customHeight="1">
      <c r="A60" s="32" t="s">
        <v>30</v>
      </c>
      <c r="B60" s="41" t="s">
        <v>57</v>
      </c>
      <c r="C60" s="80">
        <v>19000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1500</v>
      </c>
      <c r="E62" s="106"/>
    </row>
    <row r="63" spans="1:5" ht="32.25" customHeight="1">
      <c r="A63" s="34" t="s">
        <v>114</v>
      </c>
      <c r="B63" s="46" t="s">
        <v>135</v>
      </c>
      <c r="C63" s="82">
        <v>3885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76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2252858</v>
      </c>
      <c r="E7" s="106"/>
    </row>
    <row r="8" spans="1:5" ht="33" customHeight="1">
      <c r="A8" s="30" t="s">
        <v>1</v>
      </c>
      <c r="B8" s="78" t="s">
        <v>140</v>
      </c>
      <c r="C8" s="80">
        <v>281220</v>
      </c>
      <c r="E8" s="106"/>
    </row>
    <row r="9" spans="1:5" ht="33" customHeight="1">
      <c r="A9" s="30" t="s">
        <v>2</v>
      </c>
      <c r="B9" s="78" t="s">
        <v>141</v>
      </c>
      <c r="C9" s="80">
        <v>179903</v>
      </c>
      <c r="E9" s="106"/>
    </row>
    <row r="10" spans="1:5" ht="33" customHeight="1">
      <c r="A10" s="30" t="s">
        <v>3</v>
      </c>
      <c r="B10" s="78" t="s">
        <v>138</v>
      </c>
      <c r="C10" s="80">
        <v>915986</v>
      </c>
      <c r="E10" s="106"/>
    </row>
    <row r="11" spans="1:5" ht="31.5" customHeight="1">
      <c r="A11" s="79" t="s">
        <v>58</v>
      </c>
      <c r="B11" s="90" t="s">
        <v>168</v>
      </c>
      <c r="C11" s="80">
        <v>68095</v>
      </c>
      <c r="E11" s="106"/>
    </row>
    <row r="12" spans="1:5" ht="31.5" customHeight="1">
      <c r="A12" s="79" t="s">
        <v>169</v>
      </c>
      <c r="B12" s="90" t="s">
        <v>172</v>
      </c>
      <c r="C12" s="80">
        <v>63470</v>
      </c>
      <c r="E12" s="106"/>
    </row>
    <row r="13" spans="1:5" ht="31.5" customHeight="1">
      <c r="A13" s="79" t="s">
        <v>170</v>
      </c>
      <c r="B13" s="90" t="s">
        <v>173</v>
      </c>
      <c r="C13" s="80">
        <v>36603</v>
      </c>
      <c r="E13" s="106"/>
    </row>
    <row r="14" spans="1:5" ht="31.5" customHeight="1">
      <c r="A14" s="79" t="s">
        <v>171</v>
      </c>
      <c r="B14" s="90" t="s">
        <v>174</v>
      </c>
      <c r="C14" s="80">
        <v>18328</v>
      </c>
      <c r="E14" s="106"/>
    </row>
    <row r="15" spans="1:5" ht="33" customHeight="1">
      <c r="A15" s="30" t="s">
        <v>4</v>
      </c>
      <c r="B15" s="78" t="s">
        <v>146</v>
      </c>
      <c r="C15" s="80">
        <v>72095</v>
      </c>
      <c r="E15" s="106"/>
    </row>
    <row r="16" spans="1:5" ht="33" customHeight="1">
      <c r="A16" s="30" t="s">
        <v>5</v>
      </c>
      <c r="B16" s="78" t="s">
        <v>142</v>
      </c>
      <c r="C16" s="80">
        <v>66147</v>
      </c>
      <c r="E16" s="106"/>
    </row>
    <row r="17" spans="1:5" ht="33" customHeight="1">
      <c r="A17" s="30" t="s">
        <v>6</v>
      </c>
      <c r="B17" s="78" t="s">
        <v>148</v>
      </c>
      <c r="C17" s="80">
        <v>33199</v>
      </c>
      <c r="E17" s="106"/>
    </row>
    <row r="18" spans="1:5" ht="33" customHeight="1">
      <c r="A18" s="30" t="s">
        <v>7</v>
      </c>
      <c r="B18" s="78" t="s">
        <v>147</v>
      </c>
      <c r="C18" s="80">
        <v>14804</v>
      </c>
      <c r="E18" s="106"/>
    </row>
    <row r="19" spans="1:5" ht="33" customHeight="1">
      <c r="A19" s="30" t="s">
        <v>8</v>
      </c>
      <c r="B19" s="78" t="s">
        <v>143</v>
      </c>
      <c r="C19" s="80">
        <v>81312</v>
      </c>
      <c r="E19" s="106"/>
    </row>
    <row r="20" spans="1:5" ht="33" customHeight="1">
      <c r="A20" s="30" t="s">
        <v>9</v>
      </c>
      <c r="B20" s="78" t="s">
        <v>144</v>
      </c>
      <c r="C20" s="80">
        <v>19674</v>
      </c>
      <c r="E20" s="106"/>
    </row>
    <row r="21" spans="1:5" ht="33" customHeight="1">
      <c r="A21" s="30" t="s">
        <v>10</v>
      </c>
      <c r="B21" s="78" t="s">
        <v>149</v>
      </c>
      <c r="C21" s="80">
        <v>2900</v>
      </c>
      <c r="E21" s="106"/>
    </row>
    <row r="22" spans="1:5" ht="46.5" customHeight="1">
      <c r="A22" s="30" t="s">
        <v>11</v>
      </c>
      <c r="B22" s="78" t="s">
        <v>145</v>
      </c>
      <c r="C22" s="80">
        <v>6235</v>
      </c>
      <c r="E22" s="106"/>
    </row>
    <row r="23" spans="1:5" ht="33" customHeight="1">
      <c r="A23" s="30" t="s">
        <v>12</v>
      </c>
      <c r="B23" s="78" t="s">
        <v>198</v>
      </c>
      <c r="C23" s="80">
        <v>56305</v>
      </c>
      <c r="E23" s="106"/>
    </row>
    <row r="24" spans="1:5" ht="33" customHeight="1">
      <c r="A24" s="30" t="s">
        <v>13</v>
      </c>
      <c r="B24" s="78" t="s">
        <v>176</v>
      </c>
      <c r="C24" s="80">
        <v>25000</v>
      </c>
      <c r="E24" s="106"/>
    </row>
    <row r="25" spans="1:5" ht="33" customHeight="1">
      <c r="A25" s="31" t="s">
        <v>14</v>
      </c>
      <c r="B25" s="78" t="s">
        <v>177</v>
      </c>
      <c r="C25" s="80">
        <v>268559</v>
      </c>
      <c r="E25" s="106"/>
    </row>
    <row r="26" spans="1:5" ht="31.5">
      <c r="A26" s="29" t="s">
        <v>150</v>
      </c>
      <c r="B26" s="90" t="s">
        <v>179</v>
      </c>
      <c r="C26" s="80">
        <v>267889</v>
      </c>
      <c r="E26" s="106"/>
    </row>
    <row r="27" spans="1:5" ht="31.5" customHeight="1">
      <c r="A27" s="79" t="s">
        <v>178</v>
      </c>
      <c r="B27" s="90" t="s">
        <v>181</v>
      </c>
      <c r="C27" s="80">
        <v>520</v>
      </c>
      <c r="E27" s="106"/>
    </row>
    <row r="28" spans="1:5" ht="31.5" customHeight="1">
      <c r="A28" s="79" t="s">
        <v>182</v>
      </c>
      <c r="B28" s="90" t="s">
        <v>180</v>
      </c>
      <c r="C28" s="80">
        <v>150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229519</v>
      </c>
      <c r="E32" s="106"/>
    </row>
    <row r="33" spans="1:5" ht="33" customHeight="1">
      <c r="A33" s="32" t="s">
        <v>125</v>
      </c>
      <c r="B33" s="41" t="s">
        <v>199</v>
      </c>
      <c r="C33" s="80">
        <v>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91856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350357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18149</v>
      </c>
      <c r="E37" s="106"/>
    </row>
    <row r="38" spans="1:5" ht="28.5" customHeight="1">
      <c r="A38" s="32" t="s">
        <v>17</v>
      </c>
      <c r="B38" s="41" t="s">
        <v>18</v>
      </c>
      <c r="C38" s="80">
        <v>848</v>
      </c>
      <c r="E38" s="106"/>
    </row>
    <row r="39" spans="1:5" ht="28.5" customHeight="1">
      <c r="A39" s="32" t="s">
        <v>19</v>
      </c>
      <c r="B39" s="41" t="s">
        <v>20</v>
      </c>
      <c r="C39" s="80">
        <v>1944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111</v>
      </c>
      <c r="E40" s="106"/>
    </row>
    <row r="41" spans="1:5" ht="28.5" customHeight="1">
      <c r="A41" s="43" t="s">
        <v>40</v>
      </c>
      <c r="B41" s="44" t="s">
        <v>33</v>
      </c>
      <c r="C41" s="80">
        <v>35</v>
      </c>
      <c r="E41" s="106"/>
    </row>
    <row r="42" spans="1:5" ht="28.5" customHeight="1">
      <c r="A42" s="43" t="s">
        <v>41</v>
      </c>
      <c r="B42" s="45" t="s">
        <v>34</v>
      </c>
      <c r="C42" s="80">
        <v>32</v>
      </c>
      <c r="E42" s="106"/>
    </row>
    <row r="43" spans="1:5" ht="28.5" customHeight="1">
      <c r="A43" s="43" t="s">
        <v>42</v>
      </c>
      <c r="B43" s="44" t="s">
        <v>35</v>
      </c>
      <c r="C43" s="80">
        <v>0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73</v>
      </c>
      <c r="E46" s="106"/>
    </row>
    <row r="47" spans="1:5" ht="28.5" customHeight="1">
      <c r="A47" s="43" t="s">
        <v>46</v>
      </c>
      <c r="B47" s="44" t="s">
        <v>39</v>
      </c>
      <c r="C47" s="80">
        <v>3</v>
      </c>
      <c r="E47" s="106"/>
    </row>
    <row r="48" spans="1:5" ht="28.5" customHeight="1">
      <c r="A48" s="32" t="s">
        <v>22</v>
      </c>
      <c r="B48" s="41" t="s">
        <v>187</v>
      </c>
      <c r="C48" s="80">
        <v>10830</v>
      </c>
      <c r="E48" s="106"/>
    </row>
    <row r="49" spans="1:5" ht="28.5" customHeight="1">
      <c r="A49" s="43" t="s">
        <v>188</v>
      </c>
      <c r="B49" s="44" t="s">
        <v>189</v>
      </c>
      <c r="C49" s="80">
        <v>30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2396</v>
      </c>
      <c r="E50" s="106"/>
    </row>
    <row r="51" spans="1:5" ht="28.5" customHeight="1">
      <c r="A51" s="43" t="s">
        <v>51</v>
      </c>
      <c r="B51" s="44" t="s">
        <v>47</v>
      </c>
      <c r="C51" s="80">
        <v>1862</v>
      </c>
      <c r="E51" s="106"/>
    </row>
    <row r="52" spans="1:5" ht="28.5" customHeight="1">
      <c r="A52" s="43" t="s">
        <v>52</v>
      </c>
      <c r="B52" s="44" t="s">
        <v>48</v>
      </c>
      <c r="C52" s="80">
        <v>265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269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1867</v>
      </c>
      <c r="E56" s="106"/>
    </row>
    <row r="57" spans="1:5" ht="28.5" customHeight="1">
      <c r="A57" s="32" t="s">
        <v>27</v>
      </c>
      <c r="B57" s="41" t="s">
        <v>28</v>
      </c>
      <c r="C57" s="80">
        <v>153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8667</v>
      </c>
      <c r="E58" s="106"/>
    </row>
    <row r="59" spans="1:5" ht="42" customHeight="1">
      <c r="A59" s="32" t="s">
        <v>106</v>
      </c>
      <c r="B59" s="41" t="s">
        <v>128</v>
      </c>
      <c r="C59" s="80">
        <v>100</v>
      </c>
      <c r="E59" s="106"/>
    </row>
    <row r="60" spans="1:5" ht="31.5" customHeight="1">
      <c r="A60" s="32" t="s">
        <v>30</v>
      </c>
      <c r="B60" s="41" t="s">
        <v>57</v>
      </c>
      <c r="C60" s="80">
        <v>7830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737</v>
      </c>
      <c r="E62" s="106"/>
    </row>
    <row r="63" spans="1:5" ht="32.25" customHeight="1">
      <c r="A63" s="34" t="s">
        <v>114</v>
      </c>
      <c r="B63" s="46" t="s">
        <v>135</v>
      </c>
      <c r="C63" s="82">
        <v>45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77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5538956</v>
      </c>
      <c r="E7" s="106"/>
    </row>
    <row r="8" spans="1:5" ht="33" customHeight="1">
      <c r="A8" s="30" t="s">
        <v>1</v>
      </c>
      <c r="B8" s="78" t="s">
        <v>140</v>
      </c>
      <c r="C8" s="80">
        <v>714000</v>
      </c>
      <c r="E8" s="106"/>
    </row>
    <row r="9" spans="1:5" ht="33" customHeight="1">
      <c r="A9" s="30" t="s">
        <v>2</v>
      </c>
      <c r="B9" s="78" t="s">
        <v>141</v>
      </c>
      <c r="C9" s="80">
        <v>473500</v>
      </c>
      <c r="E9" s="106"/>
    </row>
    <row r="10" spans="1:5" ht="33" customHeight="1">
      <c r="A10" s="30" t="s">
        <v>3</v>
      </c>
      <c r="B10" s="78" t="s">
        <v>138</v>
      </c>
      <c r="C10" s="80">
        <v>2416889</v>
      </c>
      <c r="E10" s="106"/>
    </row>
    <row r="11" spans="1:5" ht="31.5" customHeight="1">
      <c r="A11" s="79" t="s">
        <v>58</v>
      </c>
      <c r="B11" s="90" t="s">
        <v>168</v>
      </c>
      <c r="C11" s="80">
        <v>203000</v>
      </c>
      <c r="E11" s="106"/>
    </row>
    <row r="12" spans="1:5" s="93" customFormat="1" ht="31.5" customHeight="1">
      <c r="A12" s="91" t="s">
        <v>169</v>
      </c>
      <c r="B12" s="92" t="s">
        <v>172</v>
      </c>
      <c r="C12" s="80">
        <v>186400</v>
      </c>
      <c r="E12" s="106"/>
    </row>
    <row r="13" spans="1:5" ht="31.5" customHeight="1">
      <c r="A13" s="79" t="s">
        <v>170</v>
      </c>
      <c r="B13" s="90" t="s">
        <v>173</v>
      </c>
      <c r="C13" s="80">
        <v>93800</v>
      </c>
      <c r="E13" s="106"/>
    </row>
    <row r="14" spans="1:5" ht="31.5" customHeight="1">
      <c r="A14" s="79" t="s">
        <v>171</v>
      </c>
      <c r="B14" s="90" t="s">
        <v>174</v>
      </c>
      <c r="C14" s="80">
        <v>31100</v>
      </c>
      <c r="E14" s="106"/>
    </row>
    <row r="15" spans="1:5" ht="33" customHeight="1">
      <c r="A15" s="30" t="s">
        <v>4</v>
      </c>
      <c r="B15" s="78" t="s">
        <v>146</v>
      </c>
      <c r="C15" s="80">
        <v>179000</v>
      </c>
      <c r="E15" s="106"/>
    </row>
    <row r="16" spans="1:5" ht="33" customHeight="1">
      <c r="A16" s="30" t="s">
        <v>5</v>
      </c>
      <c r="B16" s="78" t="s">
        <v>142</v>
      </c>
      <c r="C16" s="80">
        <v>163000</v>
      </c>
      <c r="E16" s="106"/>
    </row>
    <row r="17" spans="1:5" ht="33" customHeight="1">
      <c r="A17" s="30" t="s">
        <v>6</v>
      </c>
      <c r="B17" s="78" t="s">
        <v>148</v>
      </c>
      <c r="C17" s="80">
        <v>60500</v>
      </c>
      <c r="E17" s="106"/>
    </row>
    <row r="18" spans="1:5" ht="33" customHeight="1">
      <c r="A18" s="30" t="s">
        <v>7</v>
      </c>
      <c r="B18" s="78" t="s">
        <v>147</v>
      </c>
      <c r="C18" s="80">
        <v>38600</v>
      </c>
      <c r="E18" s="106"/>
    </row>
    <row r="19" spans="1:5" ht="33" customHeight="1">
      <c r="A19" s="30" t="s">
        <v>8</v>
      </c>
      <c r="B19" s="78" t="s">
        <v>143</v>
      </c>
      <c r="C19" s="80">
        <v>148200</v>
      </c>
      <c r="E19" s="106"/>
    </row>
    <row r="20" spans="1:5" ht="33" customHeight="1">
      <c r="A20" s="30" t="s">
        <v>9</v>
      </c>
      <c r="B20" s="78" t="s">
        <v>144</v>
      </c>
      <c r="C20" s="80">
        <v>60200</v>
      </c>
      <c r="E20" s="106"/>
    </row>
    <row r="21" spans="1:5" ht="33" customHeight="1">
      <c r="A21" s="30" t="s">
        <v>10</v>
      </c>
      <c r="B21" s="78" t="s">
        <v>149</v>
      </c>
      <c r="C21" s="80">
        <v>3400</v>
      </c>
      <c r="E21" s="106"/>
    </row>
    <row r="22" spans="1:5" ht="46.5" customHeight="1">
      <c r="A22" s="30" t="s">
        <v>11</v>
      </c>
      <c r="B22" s="78" t="s">
        <v>145</v>
      </c>
      <c r="C22" s="80">
        <v>16400</v>
      </c>
      <c r="E22" s="106"/>
    </row>
    <row r="23" spans="1:5" ht="33" customHeight="1">
      <c r="A23" s="30" t="s">
        <v>12</v>
      </c>
      <c r="B23" s="78" t="s">
        <v>198</v>
      </c>
      <c r="C23" s="80">
        <v>157100</v>
      </c>
      <c r="E23" s="106"/>
    </row>
    <row r="24" spans="1:5" ht="33" customHeight="1">
      <c r="A24" s="30" t="s">
        <v>13</v>
      </c>
      <c r="B24" s="78" t="s">
        <v>176</v>
      </c>
      <c r="C24" s="80">
        <v>81200</v>
      </c>
      <c r="E24" s="106"/>
    </row>
    <row r="25" spans="1:5" ht="33" customHeight="1">
      <c r="A25" s="31" t="s">
        <v>14</v>
      </c>
      <c r="B25" s="78" t="s">
        <v>177</v>
      </c>
      <c r="C25" s="80">
        <v>712374</v>
      </c>
      <c r="E25" s="106"/>
    </row>
    <row r="26" spans="1:5" ht="31.5">
      <c r="A26" s="29" t="s">
        <v>150</v>
      </c>
      <c r="B26" s="90" t="s">
        <v>179</v>
      </c>
      <c r="C26" s="80">
        <v>711324</v>
      </c>
      <c r="E26" s="106"/>
    </row>
    <row r="27" spans="1:5" ht="31.5" customHeight="1">
      <c r="A27" s="79" t="s">
        <v>178</v>
      </c>
      <c r="B27" s="90" t="s">
        <v>181</v>
      </c>
      <c r="C27" s="80">
        <v>800</v>
      </c>
      <c r="E27" s="106"/>
    </row>
    <row r="28" spans="1:5" ht="31.5" customHeight="1">
      <c r="A28" s="79" t="s">
        <v>182</v>
      </c>
      <c r="B28" s="90" t="s">
        <v>180</v>
      </c>
      <c r="C28" s="80">
        <v>250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274593</v>
      </c>
      <c r="E32" s="106"/>
    </row>
    <row r="33" spans="1:5" ht="33" customHeight="1">
      <c r="A33" s="32" t="s">
        <v>125</v>
      </c>
      <c r="B33" s="41" t="s">
        <v>199</v>
      </c>
      <c r="C33" s="80">
        <v>40000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144357</v>
      </c>
      <c r="E35" s="106"/>
    </row>
    <row r="36" spans="1:5" s="5" customFormat="1" ht="42.75" customHeight="1">
      <c r="A36" s="33" t="s">
        <v>185</v>
      </c>
      <c r="B36" s="39" t="s">
        <v>186</v>
      </c>
      <c r="C36" s="85">
        <f>C12+C14+C25+C31</f>
        <v>929874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43073</v>
      </c>
      <c r="E37" s="106"/>
    </row>
    <row r="38" spans="1:5" ht="28.5" customHeight="1">
      <c r="A38" s="32" t="s">
        <v>17</v>
      </c>
      <c r="B38" s="41" t="s">
        <v>18</v>
      </c>
      <c r="C38" s="80">
        <v>2407</v>
      </c>
      <c r="E38" s="106"/>
    </row>
    <row r="39" spans="1:5" ht="28.5" customHeight="1">
      <c r="A39" s="32" t="s">
        <v>19</v>
      </c>
      <c r="B39" s="41" t="s">
        <v>20</v>
      </c>
      <c r="C39" s="80">
        <v>8290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450</v>
      </c>
      <c r="E40" s="106"/>
    </row>
    <row r="41" spans="1:5" ht="28.5" customHeight="1">
      <c r="A41" s="43" t="s">
        <v>40</v>
      </c>
      <c r="B41" s="44" t="s">
        <v>33</v>
      </c>
      <c r="C41" s="80">
        <v>48</v>
      </c>
      <c r="E41" s="106"/>
    </row>
    <row r="42" spans="1:5" ht="28.5" customHeight="1">
      <c r="A42" s="43" t="s">
        <v>41</v>
      </c>
      <c r="B42" s="45" t="s">
        <v>34</v>
      </c>
      <c r="C42" s="80">
        <v>48</v>
      </c>
      <c r="E42" s="106"/>
    </row>
    <row r="43" spans="1:5" ht="28.5" customHeight="1">
      <c r="A43" s="43" t="s">
        <v>42</v>
      </c>
      <c r="B43" s="44" t="s">
        <v>35</v>
      </c>
      <c r="C43" s="80">
        <v>158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238</v>
      </c>
      <c r="E46" s="106"/>
    </row>
    <row r="47" spans="1:5" ht="28.5" customHeight="1">
      <c r="A47" s="43" t="s">
        <v>46</v>
      </c>
      <c r="B47" s="44" t="s">
        <v>39</v>
      </c>
      <c r="C47" s="80">
        <v>6</v>
      </c>
      <c r="E47" s="106"/>
    </row>
    <row r="48" spans="1:5" ht="28.5" customHeight="1">
      <c r="A48" s="32" t="s">
        <v>22</v>
      </c>
      <c r="B48" s="41" t="s">
        <v>187</v>
      </c>
      <c r="C48" s="80">
        <v>22727</v>
      </c>
      <c r="E48" s="106"/>
    </row>
    <row r="49" spans="1:5" ht="28.5" customHeight="1">
      <c r="A49" s="43" t="s">
        <v>188</v>
      </c>
      <c r="B49" s="44" t="s">
        <v>189</v>
      </c>
      <c r="C49" s="80">
        <v>123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5033</v>
      </c>
      <c r="E50" s="106"/>
    </row>
    <row r="51" spans="1:5" ht="28.5" customHeight="1">
      <c r="A51" s="43" t="s">
        <v>51</v>
      </c>
      <c r="B51" s="44" t="s">
        <v>47</v>
      </c>
      <c r="C51" s="80">
        <v>3907</v>
      </c>
      <c r="E51" s="106"/>
    </row>
    <row r="52" spans="1:5" ht="28.5" customHeight="1">
      <c r="A52" s="43" t="s">
        <v>52</v>
      </c>
      <c r="B52" s="44" t="s">
        <v>48</v>
      </c>
      <c r="C52" s="80">
        <v>557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569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3622</v>
      </c>
      <c r="E56" s="106"/>
    </row>
    <row r="57" spans="1:5" ht="28.5" customHeight="1">
      <c r="A57" s="32" t="s">
        <v>27</v>
      </c>
      <c r="B57" s="41" t="s">
        <v>28</v>
      </c>
      <c r="C57" s="80">
        <v>544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20600</v>
      </c>
      <c r="E58" s="106"/>
    </row>
    <row r="59" spans="1:5" ht="42" customHeight="1">
      <c r="A59" s="32" t="s">
        <v>106</v>
      </c>
      <c r="B59" s="41" t="s">
        <v>128</v>
      </c>
      <c r="C59" s="80">
        <v>100</v>
      </c>
      <c r="E59" s="106"/>
    </row>
    <row r="60" spans="1:5" ht="31.5" customHeight="1">
      <c r="A60" s="32" t="s">
        <v>30</v>
      </c>
      <c r="B60" s="41" t="s">
        <v>57</v>
      </c>
      <c r="C60" s="80">
        <v>20000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500</v>
      </c>
      <c r="E62" s="106"/>
    </row>
    <row r="63" spans="1:5" ht="32.25" customHeight="1">
      <c r="A63" s="34" t="s">
        <v>114</v>
      </c>
      <c r="B63" s="46" t="s">
        <v>135</v>
      </c>
      <c r="C63" s="82">
        <v>3200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78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2786282</v>
      </c>
      <c r="E7" s="106"/>
    </row>
    <row r="8" spans="1:5" ht="33" customHeight="1">
      <c r="A8" s="30" t="s">
        <v>1</v>
      </c>
      <c r="B8" s="78" t="s">
        <v>140</v>
      </c>
      <c r="C8" s="80">
        <v>339385</v>
      </c>
      <c r="E8" s="106"/>
    </row>
    <row r="9" spans="1:5" ht="33" customHeight="1">
      <c r="A9" s="30" t="s">
        <v>2</v>
      </c>
      <c r="B9" s="78" t="s">
        <v>141</v>
      </c>
      <c r="C9" s="80">
        <v>221941</v>
      </c>
      <c r="E9" s="106"/>
    </row>
    <row r="10" spans="1:5" ht="33" customHeight="1">
      <c r="A10" s="30" t="s">
        <v>3</v>
      </c>
      <c r="B10" s="78" t="s">
        <v>138</v>
      </c>
      <c r="C10" s="80">
        <v>1241371</v>
      </c>
      <c r="E10" s="106"/>
    </row>
    <row r="11" spans="1:5" ht="31.5" customHeight="1">
      <c r="A11" s="79" t="s">
        <v>58</v>
      </c>
      <c r="B11" s="90" t="s">
        <v>168</v>
      </c>
      <c r="C11" s="80">
        <v>75404</v>
      </c>
      <c r="E11" s="106"/>
    </row>
    <row r="12" spans="1:5" ht="31.5" customHeight="1">
      <c r="A12" s="79" t="s">
        <v>169</v>
      </c>
      <c r="B12" s="90" t="s">
        <v>172</v>
      </c>
      <c r="C12" s="80">
        <v>67046</v>
      </c>
      <c r="E12" s="106"/>
    </row>
    <row r="13" spans="1:5" ht="31.5" customHeight="1">
      <c r="A13" s="79" t="s">
        <v>170</v>
      </c>
      <c r="B13" s="90" t="s">
        <v>173</v>
      </c>
      <c r="C13" s="80">
        <v>48613</v>
      </c>
      <c r="E13" s="106"/>
    </row>
    <row r="14" spans="1:5" ht="31.5" customHeight="1">
      <c r="A14" s="79" t="s">
        <v>171</v>
      </c>
      <c r="B14" s="90" t="s">
        <v>174</v>
      </c>
      <c r="C14" s="80">
        <v>20679</v>
      </c>
      <c r="E14" s="106"/>
    </row>
    <row r="15" spans="1:5" ht="33" customHeight="1">
      <c r="A15" s="30" t="s">
        <v>4</v>
      </c>
      <c r="B15" s="78" t="s">
        <v>146</v>
      </c>
      <c r="C15" s="80">
        <v>73533</v>
      </c>
      <c r="E15" s="106"/>
    </row>
    <row r="16" spans="1:5" ht="33" customHeight="1">
      <c r="A16" s="30" t="s">
        <v>5</v>
      </c>
      <c r="B16" s="78" t="s">
        <v>142</v>
      </c>
      <c r="C16" s="80">
        <v>67637</v>
      </c>
      <c r="E16" s="106"/>
    </row>
    <row r="17" spans="1:5" ht="33" customHeight="1">
      <c r="A17" s="30" t="s">
        <v>6</v>
      </c>
      <c r="B17" s="78" t="s">
        <v>148</v>
      </c>
      <c r="C17" s="80">
        <v>37170</v>
      </c>
      <c r="E17" s="106"/>
    </row>
    <row r="18" spans="1:5" ht="33" customHeight="1">
      <c r="A18" s="30" t="s">
        <v>7</v>
      </c>
      <c r="B18" s="78" t="s">
        <v>147</v>
      </c>
      <c r="C18" s="80">
        <v>9027</v>
      </c>
      <c r="E18" s="106"/>
    </row>
    <row r="19" spans="1:5" ht="33" customHeight="1">
      <c r="A19" s="30" t="s">
        <v>8</v>
      </c>
      <c r="B19" s="78" t="s">
        <v>143</v>
      </c>
      <c r="C19" s="80">
        <v>86953</v>
      </c>
      <c r="E19" s="106"/>
    </row>
    <row r="20" spans="1:5" ht="33" customHeight="1">
      <c r="A20" s="30" t="s">
        <v>9</v>
      </c>
      <c r="B20" s="78" t="s">
        <v>144</v>
      </c>
      <c r="C20" s="80">
        <v>22100</v>
      </c>
      <c r="E20" s="106"/>
    </row>
    <row r="21" spans="1:5" ht="33" customHeight="1">
      <c r="A21" s="30" t="s">
        <v>10</v>
      </c>
      <c r="B21" s="78" t="s">
        <v>149</v>
      </c>
      <c r="C21" s="80">
        <v>2400</v>
      </c>
      <c r="E21" s="106"/>
    </row>
    <row r="22" spans="1:5" ht="46.5" customHeight="1">
      <c r="A22" s="30" t="s">
        <v>11</v>
      </c>
      <c r="B22" s="78" t="s">
        <v>145</v>
      </c>
      <c r="C22" s="80">
        <v>9312</v>
      </c>
      <c r="E22" s="106"/>
    </row>
    <row r="23" spans="1:5" ht="33" customHeight="1">
      <c r="A23" s="30" t="s">
        <v>12</v>
      </c>
      <c r="B23" s="78" t="s">
        <v>198</v>
      </c>
      <c r="C23" s="80">
        <v>70345</v>
      </c>
      <c r="E23" s="106"/>
    </row>
    <row r="24" spans="1:5" ht="33" customHeight="1">
      <c r="A24" s="30" t="s">
        <v>13</v>
      </c>
      <c r="B24" s="78" t="s">
        <v>176</v>
      </c>
      <c r="C24" s="80">
        <v>35373</v>
      </c>
      <c r="E24" s="106"/>
    </row>
    <row r="25" spans="1:5" ht="33" customHeight="1">
      <c r="A25" s="31" t="s">
        <v>14</v>
      </c>
      <c r="B25" s="78" t="s">
        <v>177</v>
      </c>
      <c r="C25" s="80">
        <v>388081</v>
      </c>
      <c r="E25" s="106"/>
    </row>
    <row r="26" spans="1:5" ht="31.5">
      <c r="A26" s="29" t="s">
        <v>150</v>
      </c>
      <c r="B26" s="90" t="s">
        <v>179</v>
      </c>
      <c r="C26" s="80">
        <v>387221</v>
      </c>
      <c r="E26" s="106"/>
    </row>
    <row r="27" spans="1:5" ht="31.5" customHeight="1">
      <c r="A27" s="79" t="s">
        <v>178</v>
      </c>
      <c r="B27" s="90" t="s">
        <v>181</v>
      </c>
      <c r="C27" s="80">
        <v>476</v>
      </c>
      <c r="E27" s="106"/>
    </row>
    <row r="28" spans="1:5" ht="31.5" customHeight="1">
      <c r="A28" s="79" t="s">
        <v>182</v>
      </c>
      <c r="B28" s="90" t="s">
        <v>180</v>
      </c>
      <c r="C28" s="80">
        <v>384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181654</v>
      </c>
      <c r="E32" s="106"/>
    </row>
    <row r="33" spans="1:5" ht="33" customHeight="1">
      <c r="A33" s="32" t="s">
        <v>125</v>
      </c>
      <c r="B33" s="41" t="s">
        <v>199</v>
      </c>
      <c r="C33" s="80">
        <v>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99997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475806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20092</v>
      </c>
      <c r="E37" s="106"/>
    </row>
    <row r="38" spans="1:5" ht="28.5" customHeight="1">
      <c r="A38" s="32" t="s">
        <v>17</v>
      </c>
      <c r="B38" s="41" t="s">
        <v>18</v>
      </c>
      <c r="C38" s="80">
        <v>963</v>
      </c>
      <c r="E38" s="106"/>
    </row>
    <row r="39" spans="1:5" ht="28.5" customHeight="1">
      <c r="A39" s="32" t="s">
        <v>19</v>
      </c>
      <c r="B39" s="41" t="s">
        <v>20</v>
      </c>
      <c r="C39" s="80">
        <v>2430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241</v>
      </c>
      <c r="E40" s="106"/>
    </row>
    <row r="41" spans="1:5" ht="23.25" customHeight="1">
      <c r="A41" s="43" t="s">
        <v>40</v>
      </c>
      <c r="B41" s="44" t="s">
        <v>33</v>
      </c>
      <c r="C41" s="80">
        <v>28</v>
      </c>
      <c r="E41" s="106"/>
    </row>
    <row r="42" spans="1:5" ht="28.5" customHeight="1">
      <c r="A42" s="43" t="s">
        <v>41</v>
      </c>
      <c r="B42" s="45" t="s">
        <v>34</v>
      </c>
      <c r="C42" s="80">
        <v>28</v>
      </c>
      <c r="E42" s="106"/>
    </row>
    <row r="43" spans="1:5" ht="28.5" customHeight="1">
      <c r="A43" s="43" t="s">
        <v>42</v>
      </c>
      <c r="B43" s="44" t="s">
        <v>35</v>
      </c>
      <c r="C43" s="80">
        <v>6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184</v>
      </c>
      <c r="E46" s="106"/>
    </row>
    <row r="47" spans="1:5" ht="28.5" customHeight="1">
      <c r="A47" s="43" t="s">
        <v>46</v>
      </c>
      <c r="B47" s="44" t="s">
        <v>39</v>
      </c>
      <c r="C47" s="80">
        <v>23</v>
      </c>
      <c r="E47" s="106"/>
    </row>
    <row r="48" spans="1:5" ht="28.5" customHeight="1">
      <c r="A48" s="32" t="s">
        <v>22</v>
      </c>
      <c r="B48" s="41" t="s">
        <v>187</v>
      </c>
      <c r="C48" s="80">
        <v>12602</v>
      </c>
      <c r="E48" s="106"/>
    </row>
    <row r="49" spans="1:5" ht="28.5" customHeight="1">
      <c r="A49" s="43" t="s">
        <v>188</v>
      </c>
      <c r="B49" s="44" t="s">
        <v>189</v>
      </c>
      <c r="C49" s="80">
        <v>50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2799</v>
      </c>
      <c r="E50" s="106"/>
    </row>
    <row r="51" spans="1:5" ht="28.5" customHeight="1">
      <c r="A51" s="43" t="s">
        <v>51</v>
      </c>
      <c r="B51" s="44" t="s">
        <v>47</v>
      </c>
      <c r="C51" s="80">
        <v>2166</v>
      </c>
      <c r="E51" s="106"/>
    </row>
    <row r="52" spans="1:5" ht="28.5" customHeight="1">
      <c r="A52" s="43" t="s">
        <v>52</v>
      </c>
      <c r="B52" s="44" t="s">
        <v>48</v>
      </c>
      <c r="C52" s="80">
        <v>309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324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848</v>
      </c>
      <c r="E56" s="106"/>
    </row>
    <row r="57" spans="1:5" ht="28.5" customHeight="1">
      <c r="A57" s="32" t="s">
        <v>27</v>
      </c>
      <c r="B57" s="41" t="s">
        <v>28</v>
      </c>
      <c r="C57" s="80">
        <v>209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1060</v>
      </c>
      <c r="E58" s="106"/>
    </row>
    <row r="59" spans="1:5" ht="42" customHeight="1">
      <c r="A59" s="32" t="s">
        <v>106</v>
      </c>
      <c r="B59" s="41" t="s">
        <v>128</v>
      </c>
      <c r="C59" s="80">
        <v>0</v>
      </c>
      <c r="E59" s="106"/>
    </row>
    <row r="60" spans="1:5" ht="31.5" customHeight="1">
      <c r="A60" s="32" t="s">
        <v>30</v>
      </c>
      <c r="B60" s="41" t="s">
        <v>57</v>
      </c>
      <c r="C60" s="80">
        <v>668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392</v>
      </c>
      <c r="E62" s="106"/>
    </row>
    <row r="63" spans="1:5" ht="32.25" customHeight="1">
      <c r="A63" s="34" t="s">
        <v>114</v>
      </c>
      <c r="B63" s="46" t="s">
        <v>135</v>
      </c>
      <c r="C63" s="82">
        <v>183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80</v>
      </c>
      <c r="B2" s="89"/>
      <c r="C2" s="104">
        <v>1.034</v>
      </c>
    </row>
    <row r="3" spans="1:3" ht="33" customHeight="1">
      <c r="A3" s="1"/>
      <c r="B3" s="76"/>
      <c r="C3" s="88"/>
    </row>
    <row r="4" spans="1:3" s="6" customFormat="1" ht="33" customHeight="1">
      <c r="A4" s="117" t="s">
        <v>139</v>
      </c>
      <c r="B4" s="117" t="s">
        <v>56</v>
      </c>
      <c r="C4" s="115" t="s">
        <v>204</v>
      </c>
    </row>
    <row r="5" spans="1:3" s="6" customFormat="1" ht="33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5">
        <f>C8+C9+C10+C15+C16+C17+C18+C19+C20+C21+C22+C23+C24+C25+C29+C30+C32+C33</f>
        <v>902039</v>
      </c>
    </row>
    <row r="8" spans="1:3" ht="33" customHeight="1">
      <c r="A8" s="30" t="s">
        <v>1</v>
      </c>
      <c r="B8" s="36" t="s">
        <v>140</v>
      </c>
      <c r="C8" s="26">
        <v>0</v>
      </c>
    </row>
    <row r="9" spans="1:3" ht="33" customHeight="1">
      <c r="A9" s="30" t="s">
        <v>2</v>
      </c>
      <c r="B9" s="36" t="s">
        <v>141</v>
      </c>
      <c r="C9" s="26">
        <v>0</v>
      </c>
    </row>
    <row r="10" spans="1:3" ht="33" customHeight="1">
      <c r="A10" s="30" t="s">
        <v>3</v>
      </c>
      <c r="B10" s="36" t="s">
        <v>138</v>
      </c>
      <c r="C10" s="26">
        <v>0</v>
      </c>
    </row>
    <row r="11" spans="1:3" ht="31.5" customHeight="1">
      <c r="A11" s="29" t="s">
        <v>58</v>
      </c>
      <c r="B11" s="35" t="s">
        <v>168</v>
      </c>
      <c r="C11" s="26">
        <v>0</v>
      </c>
    </row>
    <row r="12" spans="1:3" ht="31.5" customHeight="1">
      <c r="A12" s="29" t="s">
        <v>169</v>
      </c>
      <c r="B12" s="35" t="s">
        <v>172</v>
      </c>
      <c r="C12" s="26">
        <v>0</v>
      </c>
    </row>
    <row r="13" spans="1:3" ht="31.5" customHeight="1">
      <c r="A13" s="29" t="s">
        <v>170</v>
      </c>
      <c r="B13" s="35" t="s">
        <v>173</v>
      </c>
      <c r="C13" s="26">
        <v>0</v>
      </c>
    </row>
    <row r="14" spans="1:3" ht="31.5" customHeight="1">
      <c r="A14" s="29" t="s">
        <v>171</v>
      </c>
      <c r="B14" s="35" t="s">
        <v>174</v>
      </c>
      <c r="C14" s="26">
        <v>0</v>
      </c>
    </row>
    <row r="15" spans="1:3" ht="33" customHeight="1">
      <c r="A15" s="30" t="s">
        <v>4</v>
      </c>
      <c r="B15" s="36" t="s">
        <v>146</v>
      </c>
      <c r="C15" s="26">
        <v>0</v>
      </c>
    </row>
    <row r="16" spans="1:3" ht="33" customHeight="1">
      <c r="A16" s="30" t="s">
        <v>5</v>
      </c>
      <c r="B16" s="36" t="s">
        <v>142</v>
      </c>
      <c r="C16" s="26">
        <v>0</v>
      </c>
    </row>
    <row r="17" spans="1:3" ht="33" customHeight="1">
      <c r="A17" s="30" t="s">
        <v>6</v>
      </c>
      <c r="B17" s="36" t="s">
        <v>148</v>
      </c>
      <c r="C17" s="26">
        <v>0</v>
      </c>
    </row>
    <row r="18" spans="1:3" ht="33" customHeight="1">
      <c r="A18" s="30" t="s">
        <v>7</v>
      </c>
      <c r="B18" s="36" t="s">
        <v>147</v>
      </c>
      <c r="C18" s="26">
        <v>0</v>
      </c>
    </row>
    <row r="19" spans="1:3" ht="33" customHeight="1">
      <c r="A19" s="30" t="s">
        <v>8</v>
      </c>
      <c r="B19" s="36" t="s">
        <v>143</v>
      </c>
      <c r="C19" s="26">
        <v>0</v>
      </c>
    </row>
    <row r="20" spans="1:3" ht="33" customHeight="1">
      <c r="A20" s="30" t="s">
        <v>9</v>
      </c>
      <c r="B20" s="36" t="s">
        <v>144</v>
      </c>
      <c r="C20" s="26">
        <v>0</v>
      </c>
    </row>
    <row r="21" spans="1:3" ht="33" customHeight="1">
      <c r="A21" s="30" t="s">
        <v>10</v>
      </c>
      <c r="B21" s="36" t="s">
        <v>149</v>
      </c>
      <c r="C21" s="26">
        <v>0</v>
      </c>
    </row>
    <row r="22" spans="1:3" ht="46.5" customHeight="1">
      <c r="A22" s="30" t="s">
        <v>11</v>
      </c>
      <c r="B22" s="36" t="s">
        <v>145</v>
      </c>
      <c r="C22" s="26">
        <v>0</v>
      </c>
    </row>
    <row r="23" spans="1:3" ht="33" customHeight="1">
      <c r="A23" s="30" t="s">
        <v>12</v>
      </c>
      <c r="B23" s="36" t="s">
        <v>198</v>
      </c>
      <c r="C23" s="26">
        <v>0</v>
      </c>
    </row>
    <row r="24" spans="1:3" ht="33" customHeight="1">
      <c r="A24" s="30" t="s">
        <v>13</v>
      </c>
      <c r="B24" s="36" t="s">
        <v>176</v>
      </c>
      <c r="C24" s="26">
        <v>0</v>
      </c>
    </row>
    <row r="25" spans="1:3" ht="33" customHeight="1">
      <c r="A25" s="31" t="s">
        <v>14</v>
      </c>
      <c r="B25" s="78" t="s">
        <v>177</v>
      </c>
      <c r="C25" s="26">
        <v>0</v>
      </c>
    </row>
    <row r="26" spans="1:3" ht="31.5">
      <c r="A26" s="29" t="s">
        <v>150</v>
      </c>
      <c r="B26" s="35" t="s">
        <v>179</v>
      </c>
      <c r="C26" s="26">
        <v>0</v>
      </c>
    </row>
    <row r="27" spans="1:3" ht="31.5" customHeight="1">
      <c r="A27" s="29" t="s">
        <v>178</v>
      </c>
      <c r="B27" s="35" t="s">
        <v>181</v>
      </c>
      <c r="C27" s="26">
        <v>0</v>
      </c>
    </row>
    <row r="28" spans="1:3" ht="31.5" customHeight="1">
      <c r="A28" s="29" t="s">
        <v>182</v>
      </c>
      <c r="B28" s="35" t="s">
        <v>180</v>
      </c>
      <c r="C28" s="26">
        <v>0</v>
      </c>
    </row>
    <row r="29" spans="1:3" ht="33" customHeight="1">
      <c r="A29" s="32" t="s">
        <v>15</v>
      </c>
      <c r="B29" s="37" t="s">
        <v>126</v>
      </c>
      <c r="C29" s="26">
        <v>516610</v>
      </c>
    </row>
    <row r="30" spans="1:3" ht="33" customHeight="1">
      <c r="A30" s="32" t="s">
        <v>123</v>
      </c>
      <c r="B30" s="38" t="s">
        <v>183</v>
      </c>
      <c r="C30" s="26">
        <v>385429</v>
      </c>
    </row>
    <row r="31" spans="1:3" ht="31.5" customHeight="1">
      <c r="A31" s="29" t="s">
        <v>184</v>
      </c>
      <c r="B31" s="35" t="s">
        <v>200</v>
      </c>
      <c r="C31" s="26">
        <v>0</v>
      </c>
    </row>
    <row r="32" spans="1:3" ht="33" customHeight="1">
      <c r="A32" s="32" t="s">
        <v>124</v>
      </c>
      <c r="B32" s="38" t="s">
        <v>127</v>
      </c>
      <c r="C32" s="26">
        <v>0</v>
      </c>
    </row>
    <row r="33" spans="1:3" ht="33" customHeight="1">
      <c r="A33" s="32" t="s">
        <v>125</v>
      </c>
      <c r="B33" s="38" t="s">
        <v>199</v>
      </c>
      <c r="C33" s="26">
        <v>0</v>
      </c>
    </row>
    <row r="34" spans="1:3" s="5" customFormat="1" ht="31.5" customHeight="1">
      <c r="A34" s="33" t="s">
        <v>60</v>
      </c>
      <c r="B34" s="39" t="s">
        <v>61</v>
      </c>
      <c r="C34" s="95">
        <v>0</v>
      </c>
    </row>
    <row r="35" spans="1:3" s="5" customFormat="1" ht="31.5" customHeight="1">
      <c r="A35" s="33" t="s">
        <v>59</v>
      </c>
      <c r="B35" s="39" t="s">
        <v>62</v>
      </c>
      <c r="C35" s="96">
        <v>0</v>
      </c>
    </row>
    <row r="36" spans="1:3" s="5" customFormat="1" ht="42.75" customHeight="1">
      <c r="A36" s="33" t="s">
        <v>185</v>
      </c>
      <c r="B36" s="39" t="s">
        <v>186</v>
      </c>
      <c r="C36" s="83">
        <f>C12+C14+C25+C31</f>
        <v>0</v>
      </c>
    </row>
    <row r="37" spans="1:3" s="3" customFormat="1" ht="30" customHeight="1">
      <c r="A37" s="27" t="s">
        <v>16</v>
      </c>
      <c r="B37" s="47" t="s">
        <v>196</v>
      </c>
      <c r="C37" s="25">
        <f>C38+C39+C40+C48+C50+C56+C57+C55</f>
        <v>219623</v>
      </c>
    </row>
    <row r="38" spans="1:3" ht="28.5" customHeight="1">
      <c r="A38" s="32" t="s">
        <v>17</v>
      </c>
      <c r="B38" s="41" t="s">
        <v>18</v>
      </c>
      <c r="C38" s="84">
        <v>5022</v>
      </c>
    </row>
    <row r="39" spans="1:3" ht="28.5" customHeight="1">
      <c r="A39" s="32" t="s">
        <v>19</v>
      </c>
      <c r="B39" s="41" t="s">
        <v>20</v>
      </c>
      <c r="C39" s="84">
        <f>98275+856-596+609</f>
        <v>99144</v>
      </c>
    </row>
    <row r="40" spans="1:3" ht="28.5" customHeight="1">
      <c r="A40" s="32" t="s">
        <v>21</v>
      </c>
      <c r="B40" s="42" t="s">
        <v>32</v>
      </c>
      <c r="C40" s="84">
        <f>C41+C43+C44+C45+C46+C47</f>
        <v>449</v>
      </c>
    </row>
    <row r="41" spans="1:3" ht="28.5" customHeight="1">
      <c r="A41" s="43" t="s">
        <v>40</v>
      </c>
      <c r="B41" s="44" t="s">
        <v>33</v>
      </c>
      <c r="C41" s="84">
        <v>43</v>
      </c>
    </row>
    <row r="42" spans="1:3" ht="28.5" customHeight="1">
      <c r="A42" s="43" t="s">
        <v>41</v>
      </c>
      <c r="B42" s="45" t="s">
        <v>34</v>
      </c>
      <c r="C42" s="84">
        <v>43</v>
      </c>
    </row>
    <row r="43" spans="1:3" ht="28.5" customHeight="1">
      <c r="A43" s="43" t="s">
        <v>42</v>
      </c>
      <c r="B43" s="44" t="s">
        <v>35</v>
      </c>
      <c r="C43" s="84">
        <v>30</v>
      </c>
    </row>
    <row r="44" spans="1:3" ht="28.5" customHeight="1">
      <c r="A44" s="43" t="s">
        <v>43</v>
      </c>
      <c r="B44" s="44" t="s">
        <v>36</v>
      </c>
      <c r="C44" s="84">
        <v>17</v>
      </c>
    </row>
    <row r="45" spans="1:3" ht="28.5" customHeight="1">
      <c r="A45" s="43" t="s">
        <v>44</v>
      </c>
      <c r="B45" s="44" t="s">
        <v>37</v>
      </c>
      <c r="C45" s="84">
        <v>0</v>
      </c>
    </row>
    <row r="46" spans="1:3" ht="28.5" customHeight="1">
      <c r="A46" s="43" t="s">
        <v>45</v>
      </c>
      <c r="B46" s="44" t="s">
        <v>38</v>
      </c>
      <c r="C46" s="84">
        <v>324</v>
      </c>
    </row>
    <row r="47" spans="1:3" ht="28.5" customHeight="1">
      <c r="A47" s="43" t="s">
        <v>46</v>
      </c>
      <c r="B47" s="44" t="s">
        <v>39</v>
      </c>
      <c r="C47" s="84">
        <v>35</v>
      </c>
    </row>
    <row r="48" spans="1:3" ht="28.5" customHeight="1">
      <c r="A48" s="32" t="s">
        <v>22</v>
      </c>
      <c r="B48" s="41" t="s">
        <v>187</v>
      </c>
      <c r="C48" s="84">
        <f>'[7]Prognoza 2014-2016'!$L$21</f>
        <v>32395</v>
      </c>
    </row>
    <row r="49" spans="1:3" ht="28.5" customHeight="1">
      <c r="A49" s="43" t="s">
        <v>188</v>
      </c>
      <c r="B49" s="44" t="s">
        <v>189</v>
      </c>
      <c r="C49" s="84">
        <f>256+41</f>
        <v>297</v>
      </c>
    </row>
    <row r="50" spans="1:3" ht="28.5" customHeight="1">
      <c r="A50" s="32" t="s">
        <v>23</v>
      </c>
      <c r="B50" s="42" t="s">
        <v>55</v>
      </c>
      <c r="C50" s="84">
        <f>C51+C52+C53+C54</f>
        <v>8122</v>
      </c>
    </row>
    <row r="51" spans="1:3" ht="28.5" customHeight="1">
      <c r="A51" s="43" t="s">
        <v>51</v>
      </c>
      <c r="B51" s="44" t="s">
        <v>47</v>
      </c>
      <c r="C51" s="84">
        <f>'[7]Ubezp społ 2014-2016 z dod etat'!$Q$22</f>
        <v>5569</v>
      </c>
    </row>
    <row r="52" spans="1:3" ht="28.5" customHeight="1">
      <c r="A52" s="43" t="s">
        <v>52</v>
      </c>
      <c r="B52" s="44" t="s">
        <v>48</v>
      </c>
      <c r="C52" s="84">
        <f>'[7]Ubezp społ 2014-2016 z dod etat'!$R$22</f>
        <v>794</v>
      </c>
    </row>
    <row r="53" spans="1:3" ht="28.5" customHeight="1">
      <c r="A53" s="43" t="s">
        <v>53</v>
      </c>
      <c r="B53" s="44" t="s">
        <v>49</v>
      </c>
      <c r="C53" s="84">
        <f>'[7]Ubezp społ 2014-2016 z dod etat'!$S$22</f>
        <v>0</v>
      </c>
    </row>
    <row r="54" spans="1:3" ht="28.5" customHeight="1">
      <c r="A54" s="43" t="s">
        <v>54</v>
      </c>
      <c r="B54" s="44" t="s">
        <v>50</v>
      </c>
      <c r="C54" s="84">
        <f>'[7]Ubezp społ 2014-2016 z dod etat'!$T$22</f>
        <v>1759</v>
      </c>
    </row>
    <row r="55" spans="1:3" ht="28.5" customHeight="1">
      <c r="A55" s="32" t="s">
        <v>24</v>
      </c>
      <c r="B55" s="41" t="s">
        <v>25</v>
      </c>
      <c r="C55" s="84">
        <v>50</v>
      </c>
    </row>
    <row r="56" spans="1:3" ht="28.5" customHeight="1">
      <c r="A56" s="32" t="s">
        <v>26</v>
      </c>
      <c r="B56" s="41" t="s">
        <v>190</v>
      </c>
      <c r="C56" s="26">
        <v>72407</v>
      </c>
    </row>
    <row r="57" spans="1:3" ht="28.5" customHeight="1">
      <c r="A57" s="32" t="s">
        <v>27</v>
      </c>
      <c r="B57" s="41" t="s">
        <v>28</v>
      </c>
      <c r="C57" s="84">
        <f>2015+19</f>
        <v>2034</v>
      </c>
    </row>
    <row r="58" spans="1:3" s="3" customFormat="1" ht="30" customHeight="1">
      <c r="A58" s="34" t="s">
        <v>29</v>
      </c>
      <c r="B58" s="46" t="s">
        <v>191</v>
      </c>
      <c r="C58" s="28">
        <f>C59+C60+C61+C62</f>
        <v>6455</v>
      </c>
    </row>
    <row r="59" spans="1:3" ht="42" customHeight="1">
      <c r="A59" s="32" t="s">
        <v>106</v>
      </c>
      <c r="B59" s="41" t="s">
        <v>128</v>
      </c>
      <c r="C59" s="84">
        <v>500</v>
      </c>
    </row>
    <row r="60" spans="1:3" ht="31.5" customHeight="1">
      <c r="A60" s="32" t="s">
        <v>30</v>
      </c>
      <c r="B60" s="41" t="s">
        <v>57</v>
      </c>
      <c r="C60" s="84">
        <f>'[8]F2'!N$22</f>
        <v>400</v>
      </c>
    </row>
    <row r="61" spans="1:3" ht="31.5" customHeight="1">
      <c r="A61" s="32" t="s">
        <v>31</v>
      </c>
      <c r="B61" s="41" t="s">
        <v>108</v>
      </c>
      <c r="C61" s="84">
        <v>5248</v>
      </c>
    </row>
    <row r="62" spans="1:3" ht="31.5" customHeight="1">
      <c r="A62" s="32" t="s">
        <v>107</v>
      </c>
      <c r="B62" s="41" t="s">
        <v>109</v>
      </c>
      <c r="C62" s="84">
        <v>307</v>
      </c>
    </row>
    <row r="63" spans="1:3" ht="32.25" customHeight="1">
      <c r="A63" s="34" t="s">
        <v>114</v>
      </c>
      <c r="B63" s="46" t="s">
        <v>135</v>
      </c>
      <c r="C63" s="28">
        <v>30182</v>
      </c>
    </row>
    <row r="69" ht="12.75">
      <c r="C69" s="86"/>
    </row>
  </sheetData>
  <sheetProtection/>
  <mergeCells count="4">
    <mergeCell ref="A1:C1"/>
    <mergeCell ref="C4:C5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36:C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view="pageBreakPreview" zoomScale="55" zoomScaleNormal="60" zoomScaleSheetLayoutView="55" zoomScalePageLayoutView="0" workbookViewId="0" topLeftCell="A1">
      <pane xSplit="2" ySplit="7" topLeftCell="C4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25390625" style="2" bestFit="1" customWidth="1"/>
    <col min="2" max="2" width="128.75390625" style="2" customWidth="1"/>
    <col min="3" max="3" width="25.75390625" style="2" customWidth="1"/>
    <col min="4" max="4" width="9.125" style="2" customWidth="1"/>
    <col min="5" max="5" width="10.375" style="2" bestFit="1" customWidth="1"/>
    <col min="6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79</v>
      </c>
      <c r="B2" s="89"/>
      <c r="C2" s="105"/>
    </row>
    <row r="3" spans="1:3" ht="33" customHeight="1">
      <c r="A3" s="1"/>
      <c r="B3" s="76"/>
      <c r="C3" s="87"/>
    </row>
    <row r="4" spans="1:3" s="6" customFormat="1" ht="33" customHeight="1">
      <c r="A4" s="118" t="s">
        <v>139</v>
      </c>
      <c r="B4" s="117" t="s">
        <v>56</v>
      </c>
      <c r="C4" s="115" t="s">
        <v>205</v>
      </c>
    </row>
    <row r="5" spans="1:3" s="6" customFormat="1" ht="33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62485562</v>
      </c>
      <c r="E7" s="108"/>
    </row>
    <row r="8" spans="1:3" ht="33" customHeight="1">
      <c r="A8" s="30" t="s">
        <v>1</v>
      </c>
      <c r="B8" s="78" t="s">
        <v>140</v>
      </c>
      <c r="C8" s="80">
        <f>Dolnośląski!C8+KujawskoPomorski!C8+Lubelski!C8+Lubuski!C8+Łódzki!C8+Małopolski!C8+Mazowiecki!C8+Opolski!C8+Podkarpacki!C8+Podlaski!C8+Pomorski!C8+Śląski!C8+Świętokrzyski!C8+WarmińskoMazurski!C8+Wielkopolski!C8+Zachodniopomorski!C8</f>
        <v>7694837</v>
      </c>
    </row>
    <row r="9" spans="1:3" ht="33" customHeight="1">
      <c r="A9" s="30" t="s">
        <v>2</v>
      </c>
      <c r="B9" s="78" t="s">
        <v>141</v>
      </c>
      <c r="C9" s="80">
        <f>Dolnośląski!C9+KujawskoPomorski!C9+Lubelski!C9+Lubuski!C9+Łódzki!C9+Małopolski!C9+Mazowiecki!C9+Opolski!C9+Podkarpacki!C9+Podlaski!C9+Pomorski!C9+Śląski!C9+Świętokrzyski!C9+WarmińskoMazurski!C9+Wielkopolski!C9+Zachodniopomorski!C9</f>
        <v>5120758</v>
      </c>
    </row>
    <row r="10" spans="1:3" ht="33" customHeight="1">
      <c r="A10" s="30" t="s">
        <v>3</v>
      </c>
      <c r="B10" s="78" t="s">
        <v>138</v>
      </c>
      <c r="C10" s="80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27231286</v>
      </c>
    </row>
    <row r="11" spans="1:3" ht="31.5" customHeight="1">
      <c r="A11" s="79" t="s">
        <v>58</v>
      </c>
      <c r="B11" s="90" t="s">
        <v>168</v>
      </c>
      <c r="C11" s="80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2261583</v>
      </c>
    </row>
    <row r="12" spans="1:3" ht="31.5" customHeight="1">
      <c r="A12" s="79" t="s">
        <v>169</v>
      </c>
      <c r="B12" s="90" t="s">
        <v>172</v>
      </c>
      <c r="C12" s="80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2048940</v>
      </c>
    </row>
    <row r="13" spans="1:3" ht="31.5" customHeight="1">
      <c r="A13" s="79" t="s">
        <v>170</v>
      </c>
      <c r="B13" s="90" t="s">
        <v>173</v>
      </c>
      <c r="C13" s="80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1151582</v>
      </c>
    </row>
    <row r="14" spans="1:3" ht="31.5" customHeight="1">
      <c r="A14" s="79" t="s">
        <v>171</v>
      </c>
      <c r="B14" s="90" t="s">
        <v>174</v>
      </c>
      <c r="C14" s="80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457704</v>
      </c>
    </row>
    <row r="15" spans="1:3" ht="33" customHeight="1">
      <c r="A15" s="30" t="s">
        <v>4</v>
      </c>
      <c r="B15" s="78" t="s">
        <v>146</v>
      </c>
      <c r="C15" s="80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2064621</v>
      </c>
    </row>
    <row r="16" spans="1:3" ht="33" customHeight="1">
      <c r="A16" s="30" t="s">
        <v>5</v>
      </c>
      <c r="B16" s="78" t="s">
        <v>142</v>
      </c>
      <c r="C16" s="80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1986087</v>
      </c>
    </row>
    <row r="17" spans="1:3" ht="33" customHeight="1">
      <c r="A17" s="30" t="s">
        <v>6</v>
      </c>
      <c r="B17" s="78" t="s">
        <v>148</v>
      </c>
      <c r="C17" s="80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1046972</v>
      </c>
    </row>
    <row r="18" spans="1:3" ht="33" customHeight="1">
      <c r="A18" s="30" t="s">
        <v>7</v>
      </c>
      <c r="B18" s="78" t="s">
        <v>147</v>
      </c>
      <c r="C18" s="80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347428</v>
      </c>
    </row>
    <row r="19" spans="1:3" ht="33" customHeight="1">
      <c r="A19" s="30" t="s">
        <v>8</v>
      </c>
      <c r="B19" s="78" t="s">
        <v>143</v>
      </c>
      <c r="C19" s="80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1757689</v>
      </c>
    </row>
    <row r="20" spans="1:3" ht="33" customHeight="1">
      <c r="A20" s="30" t="s">
        <v>9</v>
      </c>
      <c r="B20" s="78" t="s">
        <v>144</v>
      </c>
      <c r="C20" s="80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623027</v>
      </c>
    </row>
    <row r="21" spans="1:3" ht="33" customHeight="1">
      <c r="A21" s="30" t="s">
        <v>10</v>
      </c>
      <c r="B21" s="78" t="s">
        <v>149</v>
      </c>
      <c r="C21" s="80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46240</v>
      </c>
    </row>
    <row r="22" spans="1:3" ht="46.5" customHeight="1">
      <c r="A22" s="30" t="s">
        <v>11</v>
      </c>
      <c r="B22" s="78" t="s">
        <v>145</v>
      </c>
      <c r="C22" s="80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171055</v>
      </c>
    </row>
    <row r="23" spans="1:3" ht="33" customHeight="1">
      <c r="A23" s="30" t="s">
        <v>12</v>
      </c>
      <c r="B23" s="78" t="s">
        <v>198</v>
      </c>
      <c r="C23" s="80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1584012</v>
      </c>
    </row>
    <row r="24" spans="1:3" ht="33" customHeight="1">
      <c r="A24" s="30" t="s">
        <v>13</v>
      </c>
      <c r="B24" s="78" t="s">
        <v>176</v>
      </c>
      <c r="C24" s="80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835544</v>
      </c>
    </row>
    <row r="25" spans="1:3" ht="33" customHeight="1">
      <c r="A25" s="31" t="s">
        <v>14</v>
      </c>
      <c r="B25" s="78" t="s">
        <v>177</v>
      </c>
      <c r="C25" s="80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8159662</v>
      </c>
    </row>
    <row r="26" spans="1:3" ht="31.5">
      <c r="A26" s="29" t="s">
        <v>150</v>
      </c>
      <c r="B26" s="90" t="s">
        <v>179</v>
      </c>
      <c r="C26" s="80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8119385</v>
      </c>
    </row>
    <row r="27" spans="1:3" ht="31.5" customHeight="1">
      <c r="A27" s="79" t="s">
        <v>178</v>
      </c>
      <c r="B27" s="90" t="s">
        <v>181</v>
      </c>
      <c r="C27" s="80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30405</v>
      </c>
    </row>
    <row r="28" spans="1:3" ht="31.5" customHeight="1">
      <c r="A28" s="79" t="s">
        <v>182</v>
      </c>
      <c r="B28" s="90" t="s">
        <v>180</v>
      </c>
      <c r="C28" s="80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9871</v>
      </c>
    </row>
    <row r="29" spans="1:3" ht="33" customHeight="1">
      <c r="A29" s="32" t="s">
        <v>15</v>
      </c>
      <c r="B29" s="37" t="s">
        <v>126</v>
      </c>
      <c r="C29" s="80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</row>
    <row r="30" spans="1:3" ht="33" customHeight="1">
      <c r="A30" s="32" t="s">
        <v>123</v>
      </c>
      <c r="B30" s="41" t="s">
        <v>183</v>
      </c>
      <c r="C30" s="80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</row>
    <row r="31" spans="1:3" ht="31.5" customHeight="1">
      <c r="A31" s="79" t="s">
        <v>184</v>
      </c>
      <c r="B31" s="90" t="s">
        <v>200</v>
      </c>
      <c r="C31" s="80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</row>
    <row r="32" spans="1:3" ht="33" customHeight="1">
      <c r="A32" s="32" t="s">
        <v>124</v>
      </c>
      <c r="B32" s="38" t="s">
        <v>127</v>
      </c>
      <c r="C32" s="80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3593843</v>
      </c>
    </row>
    <row r="33" spans="1:3" ht="33" customHeight="1">
      <c r="A33" s="32" t="s">
        <v>125</v>
      </c>
      <c r="B33" s="41" t="s">
        <v>199</v>
      </c>
      <c r="C33" s="80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222501</v>
      </c>
    </row>
    <row r="34" spans="1:3" s="5" customFormat="1" ht="31.5" customHeight="1">
      <c r="A34" s="33" t="s">
        <v>60</v>
      </c>
      <c r="B34" s="39" t="s">
        <v>61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</row>
    <row r="35" spans="1:3" s="5" customFormat="1" ht="31.5" customHeight="1">
      <c r="A35" s="33" t="s">
        <v>59</v>
      </c>
      <c r="B35" s="39" t="s">
        <v>62</v>
      </c>
      <c r="C35" s="81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1839892</v>
      </c>
    </row>
    <row r="36" spans="1:3" s="5" customFormat="1" ht="42.75" customHeight="1">
      <c r="A36" s="33" t="s">
        <v>185</v>
      </c>
      <c r="B36" s="39" t="s">
        <v>186</v>
      </c>
      <c r="C36" s="81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10666306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483316</v>
      </c>
    </row>
    <row r="38" spans="1:3" ht="28.5" customHeight="1">
      <c r="A38" s="32" t="s">
        <v>17</v>
      </c>
      <c r="B38" s="41" t="s">
        <v>18</v>
      </c>
      <c r="C38" s="7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23313</v>
      </c>
    </row>
    <row r="39" spans="1:3" ht="28.5" customHeight="1">
      <c r="A39" s="32" t="s">
        <v>19</v>
      </c>
      <c r="B39" s="41" t="s">
        <v>20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66094</v>
      </c>
    </row>
    <row r="40" spans="1:3" ht="28.5" customHeight="1">
      <c r="A40" s="32" t="s">
        <v>21</v>
      </c>
      <c r="B40" s="42" t="s">
        <v>32</v>
      </c>
      <c r="C40" s="84">
        <f>C41+C43+C44+C45+C46+C47</f>
        <v>4617</v>
      </c>
    </row>
    <row r="41" spans="1:3" ht="28.5" customHeight="1">
      <c r="A41" s="43" t="s">
        <v>40</v>
      </c>
      <c r="B41" s="44" t="s">
        <v>33</v>
      </c>
      <c r="C41" s="77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581</v>
      </c>
    </row>
    <row r="42" spans="1:3" ht="28.5" customHeight="1">
      <c r="A42" s="43" t="s">
        <v>41</v>
      </c>
      <c r="B42" s="45" t="s">
        <v>34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554</v>
      </c>
    </row>
    <row r="43" spans="1:3" ht="28.5" customHeight="1">
      <c r="A43" s="43" t="s">
        <v>42</v>
      </c>
      <c r="B43" s="44" t="s">
        <v>35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356</v>
      </c>
    </row>
    <row r="44" spans="1:3" ht="28.5" customHeight="1">
      <c r="A44" s="43" t="s">
        <v>43</v>
      </c>
      <c r="B44" s="44" t="s">
        <v>36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15</v>
      </c>
    </row>
    <row r="45" spans="1:3" ht="28.5" customHeight="1">
      <c r="A45" s="43" t="s">
        <v>44</v>
      </c>
      <c r="B45" s="44" t="s">
        <v>37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</row>
    <row r="46" spans="1:3" ht="28.5" customHeight="1">
      <c r="A46" s="43" t="s">
        <v>45</v>
      </c>
      <c r="B46" s="44" t="s">
        <v>38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3427</v>
      </c>
    </row>
    <row r="47" spans="1:3" ht="28.5" customHeight="1">
      <c r="A47" s="43" t="s">
        <v>46</v>
      </c>
      <c r="B47" s="44" t="s">
        <v>39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238</v>
      </c>
    </row>
    <row r="48" spans="1:3" ht="28.5" customHeight="1">
      <c r="A48" s="32" t="s">
        <v>22</v>
      </c>
      <c r="B48" s="41" t="s">
        <v>187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280066</v>
      </c>
    </row>
    <row r="49" spans="1:3" ht="28.5" customHeight="1">
      <c r="A49" s="43" t="s">
        <v>188</v>
      </c>
      <c r="B49" s="44" t="s">
        <v>189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1183</v>
      </c>
    </row>
    <row r="50" spans="1:3" ht="28.5" customHeight="1">
      <c r="A50" s="32" t="s">
        <v>23</v>
      </c>
      <c r="B50" s="42" t="s">
        <v>55</v>
      </c>
      <c r="C50" s="77">
        <f>C51+C52+C53+C54</f>
        <v>62089</v>
      </c>
    </row>
    <row r="51" spans="1:3" ht="28.5" customHeight="1">
      <c r="A51" s="43" t="s">
        <v>51</v>
      </c>
      <c r="B51" s="44" t="s">
        <v>47</v>
      </c>
      <c r="C51" s="77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47901</v>
      </c>
    </row>
    <row r="52" spans="1:3" ht="28.5" customHeight="1">
      <c r="A52" s="43" t="s">
        <v>52</v>
      </c>
      <c r="B52" s="44" t="s">
        <v>48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6783</v>
      </c>
    </row>
    <row r="53" spans="1:3" ht="28.5" customHeight="1">
      <c r="A53" s="43" t="s">
        <v>53</v>
      </c>
      <c r="B53" s="44" t="s">
        <v>49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</row>
    <row r="54" spans="1:3" ht="28.5" customHeight="1">
      <c r="A54" s="43" t="s">
        <v>54</v>
      </c>
      <c r="B54" s="44" t="s">
        <v>50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7405</v>
      </c>
    </row>
    <row r="55" spans="1:3" ht="28.5" customHeight="1">
      <c r="A55" s="32" t="s">
        <v>24</v>
      </c>
      <c r="B55" s="41" t="s">
        <v>25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</row>
    <row r="56" spans="1:3" ht="28.5" customHeight="1">
      <c r="A56" s="32" t="s">
        <v>26</v>
      </c>
      <c r="B56" s="41" t="s">
        <v>190</v>
      </c>
      <c r="C56" s="80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41454</v>
      </c>
    </row>
    <row r="57" spans="1:3" ht="28.5" customHeight="1">
      <c r="A57" s="32" t="s">
        <v>27</v>
      </c>
      <c r="B57" s="41" t="s">
        <v>28</v>
      </c>
      <c r="C57" s="77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5683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258050</v>
      </c>
    </row>
    <row r="59" spans="1:3" ht="42" customHeight="1">
      <c r="A59" s="32" t="s">
        <v>106</v>
      </c>
      <c r="B59" s="41" t="s">
        <v>128</v>
      </c>
      <c r="C59" s="77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581</v>
      </c>
    </row>
    <row r="60" spans="1:3" ht="31.5" customHeight="1">
      <c r="A60" s="32" t="s">
        <v>30</v>
      </c>
      <c r="B60" s="41" t="s">
        <v>57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240428</v>
      </c>
    </row>
    <row r="61" spans="1:3" ht="31.5" customHeight="1">
      <c r="A61" s="32" t="s">
        <v>31</v>
      </c>
      <c r="B61" s="41" t="s">
        <v>108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</row>
    <row r="62" spans="1:3" ht="31.5" customHeight="1">
      <c r="A62" s="32" t="s">
        <v>107</v>
      </c>
      <c r="B62" s="41" t="s">
        <v>109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17041</v>
      </c>
    </row>
    <row r="63" spans="1:3" ht="32.25" customHeight="1">
      <c r="A63" s="34" t="s">
        <v>114</v>
      </c>
      <c r="B63" s="46" t="s">
        <v>135</v>
      </c>
      <c r="C63" s="98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79144</v>
      </c>
    </row>
    <row r="68" ht="12.75">
      <c r="C68" s="86"/>
    </row>
  </sheetData>
  <sheetProtection formatCells="0" formatColumns="0" formatRows="0" insertColumns="0" insertRows="0" insertHyperlinks="0" deleteColumns="0" deleteRows="0"/>
  <mergeCells count="4">
    <mergeCell ref="A1:C1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ySplit="7" topLeftCell="A41" activePane="bottomLeft" state="frozen"/>
      <selection pane="topLeft" activeCell="C6" sqref="C6"/>
      <selection pane="bottomLef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63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4764948</v>
      </c>
    </row>
    <row r="8" spans="1:3" ht="33" customHeight="1">
      <c r="A8" s="30" t="s">
        <v>1</v>
      </c>
      <c r="B8" s="78" t="s">
        <v>140</v>
      </c>
      <c r="C8" s="80">
        <v>575515</v>
      </c>
    </row>
    <row r="9" spans="1:3" ht="33" customHeight="1">
      <c r="A9" s="30" t="s">
        <v>2</v>
      </c>
      <c r="B9" s="78" t="s">
        <v>141</v>
      </c>
      <c r="C9" s="80">
        <v>386460</v>
      </c>
    </row>
    <row r="10" spans="1:3" ht="33" customHeight="1">
      <c r="A10" s="30" t="s">
        <v>3</v>
      </c>
      <c r="B10" s="78" t="s">
        <v>138</v>
      </c>
      <c r="C10" s="80">
        <v>2121955</v>
      </c>
    </row>
    <row r="11" spans="1:3" ht="31.5" customHeight="1">
      <c r="A11" s="79" t="s">
        <v>58</v>
      </c>
      <c r="B11" s="90" t="s">
        <v>168</v>
      </c>
      <c r="C11" s="80">
        <v>188355</v>
      </c>
    </row>
    <row r="12" spans="1:3" ht="31.5" customHeight="1">
      <c r="A12" s="79" t="s">
        <v>169</v>
      </c>
      <c r="B12" s="90" t="s">
        <v>172</v>
      </c>
      <c r="C12" s="80">
        <v>175068</v>
      </c>
    </row>
    <row r="13" spans="1:3" ht="31.5" customHeight="1">
      <c r="A13" s="79" t="s">
        <v>170</v>
      </c>
      <c r="B13" s="90" t="s">
        <v>173</v>
      </c>
      <c r="C13" s="80">
        <v>101516</v>
      </c>
    </row>
    <row r="14" spans="1:3" ht="31.5" customHeight="1">
      <c r="A14" s="79" t="s">
        <v>171</v>
      </c>
      <c r="B14" s="90" t="s">
        <v>174</v>
      </c>
      <c r="C14" s="80">
        <v>41026</v>
      </c>
    </row>
    <row r="15" spans="1:3" ht="33" customHeight="1">
      <c r="A15" s="30" t="s">
        <v>4</v>
      </c>
      <c r="B15" s="78" t="s">
        <v>146</v>
      </c>
      <c r="C15" s="80">
        <v>155404</v>
      </c>
    </row>
    <row r="16" spans="1:3" ht="33" customHeight="1">
      <c r="A16" s="30" t="s">
        <v>5</v>
      </c>
      <c r="B16" s="78" t="s">
        <v>142</v>
      </c>
      <c r="C16" s="80">
        <v>143265</v>
      </c>
    </row>
    <row r="17" spans="1:3" ht="33" customHeight="1">
      <c r="A17" s="30" t="s">
        <v>6</v>
      </c>
      <c r="B17" s="78" t="s">
        <v>148</v>
      </c>
      <c r="C17" s="80">
        <v>86800</v>
      </c>
    </row>
    <row r="18" spans="1:3" ht="33" customHeight="1">
      <c r="A18" s="30" t="s">
        <v>7</v>
      </c>
      <c r="B18" s="78" t="s">
        <v>147</v>
      </c>
      <c r="C18" s="80">
        <v>28277</v>
      </c>
    </row>
    <row r="19" spans="1:3" ht="33" customHeight="1">
      <c r="A19" s="30" t="s">
        <v>8</v>
      </c>
      <c r="B19" s="78" t="s">
        <v>143</v>
      </c>
      <c r="C19" s="80">
        <v>118129</v>
      </c>
    </row>
    <row r="20" spans="1:3" ht="33" customHeight="1">
      <c r="A20" s="30" t="s">
        <v>9</v>
      </c>
      <c r="B20" s="78" t="s">
        <v>144</v>
      </c>
      <c r="C20" s="80">
        <v>60632</v>
      </c>
    </row>
    <row r="21" spans="1:3" ht="33" customHeight="1">
      <c r="A21" s="30" t="s">
        <v>10</v>
      </c>
      <c r="B21" s="78" t="s">
        <v>149</v>
      </c>
      <c r="C21" s="80">
        <v>4401</v>
      </c>
    </row>
    <row r="22" spans="1:3" ht="46.5" customHeight="1">
      <c r="A22" s="30" t="s">
        <v>11</v>
      </c>
      <c r="B22" s="78" t="s">
        <v>145</v>
      </c>
      <c r="C22" s="80">
        <v>13304</v>
      </c>
    </row>
    <row r="23" spans="1:3" ht="33" customHeight="1">
      <c r="A23" s="30" t="s">
        <v>12</v>
      </c>
      <c r="B23" s="78" t="s">
        <v>198</v>
      </c>
      <c r="C23" s="80">
        <v>117234</v>
      </c>
    </row>
    <row r="24" spans="1:3" ht="33" customHeight="1">
      <c r="A24" s="30" t="s">
        <v>13</v>
      </c>
      <c r="B24" s="78" t="s">
        <v>176</v>
      </c>
      <c r="C24" s="80">
        <v>71300</v>
      </c>
    </row>
    <row r="25" spans="1:3" ht="33" customHeight="1">
      <c r="A25" s="31" t="s">
        <v>14</v>
      </c>
      <c r="B25" s="78" t="s">
        <v>177</v>
      </c>
      <c r="C25" s="80">
        <v>612239</v>
      </c>
    </row>
    <row r="26" spans="1:3" ht="31.5">
      <c r="A26" s="29" t="s">
        <v>150</v>
      </c>
      <c r="B26" s="90" t="s">
        <v>179</v>
      </c>
      <c r="C26" s="80">
        <v>610239</v>
      </c>
    </row>
    <row r="27" spans="1:3" ht="31.5" customHeight="1">
      <c r="A27" s="79" t="s">
        <v>178</v>
      </c>
      <c r="B27" s="90" t="s">
        <v>181</v>
      </c>
      <c r="C27" s="80">
        <v>1000</v>
      </c>
    </row>
    <row r="28" spans="1:3" ht="31.5" customHeight="1">
      <c r="A28" s="79" t="s">
        <v>182</v>
      </c>
      <c r="B28" s="90" t="s">
        <v>180</v>
      </c>
      <c r="C28" s="80">
        <v>1000</v>
      </c>
    </row>
    <row r="29" spans="1:3" ht="33" customHeight="1">
      <c r="A29" s="32" t="s">
        <v>15</v>
      </c>
      <c r="B29" s="37" t="s">
        <v>126</v>
      </c>
      <c r="C29" s="80">
        <v>0</v>
      </c>
    </row>
    <row r="30" spans="1:3" ht="33" customHeight="1">
      <c r="A30" s="32" t="s">
        <v>123</v>
      </c>
      <c r="B30" s="41" t="s">
        <v>183</v>
      </c>
      <c r="C30" s="80">
        <v>0</v>
      </c>
    </row>
    <row r="31" spans="1:3" ht="31.5" customHeight="1">
      <c r="A31" s="79" t="s">
        <v>184</v>
      </c>
      <c r="B31" s="90" t="s">
        <v>200</v>
      </c>
      <c r="C31" s="80">
        <v>0</v>
      </c>
    </row>
    <row r="32" spans="1:3" ht="33" customHeight="1">
      <c r="A32" s="32" t="s">
        <v>124</v>
      </c>
      <c r="B32" s="38" t="s">
        <v>127</v>
      </c>
      <c r="C32" s="80">
        <v>241501</v>
      </c>
    </row>
    <row r="33" spans="1:3" ht="33" customHeight="1">
      <c r="A33" s="32" t="s">
        <v>125</v>
      </c>
      <c r="B33" s="41" t="s">
        <v>199</v>
      </c>
      <c r="C33" s="80">
        <v>28532</v>
      </c>
    </row>
    <row r="34" spans="1:3" s="5" customFormat="1" ht="31.5" customHeight="1">
      <c r="A34" s="33" t="s">
        <v>60</v>
      </c>
      <c r="B34" s="39" t="s">
        <v>61</v>
      </c>
      <c r="C34" s="83">
        <v>0</v>
      </c>
    </row>
    <row r="35" spans="1:3" s="5" customFormat="1" ht="31.5" customHeight="1">
      <c r="A35" s="33" t="s">
        <v>59</v>
      </c>
      <c r="B35" s="39" t="s">
        <v>62</v>
      </c>
      <c r="C35" s="83">
        <v>139826</v>
      </c>
    </row>
    <row r="36" spans="1:3" s="5" customFormat="1" ht="42.75" customHeight="1">
      <c r="A36" s="33" t="s">
        <v>185</v>
      </c>
      <c r="B36" s="39" t="s">
        <v>186</v>
      </c>
      <c r="C36" s="83">
        <f>C12+C14+C25+C31</f>
        <v>828333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34960</v>
      </c>
    </row>
    <row r="38" spans="1:3" ht="28.5" customHeight="1">
      <c r="A38" s="32" t="s">
        <v>17</v>
      </c>
      <c r="B38" s="41" t="s">
        <v>18</v>
      </c>
      <c r="C38" s="80">
        <v>1732</v>
      </c>
    </row>
    <row r="39" spans="1:3" ht="28.5" customHeight="1">
      <c r="A39" s="32" t="s">
        <v>19</v>
      </c>
      <c r="B39" s="41" t="s">
        <v>20</v>
      </c>
      <c r="C39" s="80">
        <v>4111</v>
      </c>
    </row>
    <row r="40" spans="1:3" ht="28.5" customHeight="1">
      <c r="A40" s="32" t="s">
        <v>21</v>
      </c>
      <c r="B40" s="42" t="s">
        <v>32</v>
      </c>
      <c r="C40" s="84">
        <f>C41+C43+C44+C45+C46+C47</f>
        <v>645</v>
      </c>
    </row>
    <row r="41" spans="1:3" ht="28.5" customHeight="1">
      <c r="A41" s="43" t="s">
        <v>40</v>
      </c>
      <c r="B41" s="44" t="s">
        <v>33</v>
      </c>
      <c r="C41" s="80">
        <v>91</v>
      </c>
    </row>
    <row r="42" spans="1:3" ht="28.5" customHeight="1">
      <c r="A42" s="43" t="s">
        <v>41</v>
      </c>
      <c r="B42" s="45" t="s">
        <v>34</v>
      </c>
      <c r="C42" s="80">
        <v>67</v>
      </c>
    </row>
    <row r="43" spans="1:3" ht="28.5" customHeight="1">
      <c r="A43" s="43" t="s">
        <v>42</v>
      </c>
      <c r="B43" s="44" t="s">
        <v>35</v>
      </c>
      <c r="C43" s="80">
        <v>68</v>
      </c>
    </row>
    <row r="44" spans="1:3" ht="28.5" customHeight="1">
      <c r="A44" s="43" t="s">
        <v>43</v>
      </c>
      <c r="B44" s="44" t="s">
        <v>36</v>
      </c>
      <c r="C44" s="80">
        <v>1</v>
      </c>
    </row>
    <row r="45" spans="1:3" ht="28.5" customHeight="1">
      <c r="A45" s="43" t="s">
        <v>44</v>
      </c>
      <c r="B45" s="44" t="s">
        <v>37</v>
      </c>
      <c r="C45" s="80">
        <v>0</v>
      </c>
    </row>
    <row r="46" spans="1:3" ht="28.5" customHeight="1">
      <c r="A46" s="43" t="s">
        <v>45</v>
      </c>
      <c r="B46" s="44" t="s">
        <v>38</v>
      </c>
      <c r="C46" s="80">
        <v>484</v>
      </c>
    </row>
    <row r="47" spans="1:3" ht="28.5" customHeight="1">
      <c r="A47" s="43" t="s">
        <v>46</v>
      </c>
      <c r="B47" s="44" t="s">
        <v>39</v>
      </c>
      <c r="C47" s="80">
        <v>1</v>
      </c>
    </row>
    <row r="48" spans="1:3" ht="28.5" customHeight="1">
      <c r="A48" s="32" t="s">
        <v>22</v>
      </c>
      <c r="B48" s="41" t="s">
        <v>187</v>
      </c>
      <c r="C48" s="80">
        <v>20197</v>
      </c>
    </row>
    <row r="49" spans="1:3" ht="28.5" customHeight="1">
      <c r="A49" s="43" t="s">
        <v>188</v>
      </c>
      <c r="B49" s="44" t="s">
        <v>189</v>
      </c>
      <c r="C49" s="80">
        <v>120</v>
      </c>
    </row>
    <row r="50" spans="1:3" ht="28.5" customHeight="1">
      <c r="A50" s="32" t="s">
        <v>23</v>
      </c>
      <c r="B50" s="42" t="s">
        <v>55</v>
      </c>
      <c r="C50" s="84">
        <f>C51+C52+C53+C54</f>
        <v>4479</v>
      </c>
    </row>
    <row r="51" spans="1:3" ht="28.5" customHeight="1">
      <c r="A51" s="43" t="s">
        <v>51</v>
      </c>
      <c r="B51" s="44" t="s">
        <v>47</v>
      </c>
      <c r="C51" s="80">
        <v>3342</v>
      </c>
    </row>
    <row r="52" spans="1:3" ht="28.5" customHeight="1">
      <c r="A52" s="43" t="s">
        <v>52</v>
      </c>
      <c r="B52" s="44" t="s">
        <v>48</v>
      </c>
      <c r="C52" s="80">
        <v>495</v>
      </c>
    </row>
    <row r="53" spans="1:3" ht="28.5" customHeight="1">
      <c r="A53" s="43" t="s">
        <v>53</v>
      </c>
      <c r="B53" s="44" t="s">
        <v>49</v>
      </c>
      <c r="C53" s="80">
        <v>0</v>
      </c>
    </row>
    <row r="54" spans="1:3" ht="28.5" customHeight="1">
      <c r="A54" s="43" t="s">
        <v>54</v>
      </c>
      <c r="B54" s="44" t="s">
        <v>50</v>
      </c>
      <c r="C54" s="80">
        <v>642</v>
      </c>
    </row>
    <row r="55" spans="1:3" ht="28.5" customHeight="1">
      <c r="A55" s="32" t="s">
        <v>24</v>
      </c>
      <c r="B55" s="41" t="s">
        <v>25</v>
      </c>
      <c r="C55" s="80">
        <v>0</v>
      </c>
    </row>
    <row r="56" spans="1:3" ht="28.5" customHeight="1">
      <c r="A56" s="32" t="s">
        <v>26</v>
      </c>
      <c r="B56" s="41" t="s">
        <v>190</v>
      </c>
      <c r="C56" s="80">
        <v>3465</v>
      </c>
    </row>
    <row r="57" spans="1:3" ht="28.5" customHeight="1">
      <c r="A57" s="32" t="s">
        <v>27</v>
      </c>
      <c r="B57" s="41" t="s">
        <v>28</v>
      </c>
      <c r="C57" s="80">
        <v>331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14731</v>
      </c>
    </row>
    <row r="59" spans="1:3" ht="42" customHeight="1">
      <c r="A59" s="32" t="s">
        <v>106</v>
      </c>
      <c r="B59" s="41" t="s">
        <v>128</v>
      </c>
      <c r="C59" s="80">
        <v>20</v>
      </c>
    </row>
    <row r="60" spans="1:3" ht="31.5" customHeight="1">
      <c r="A60" s="32" t="s">
        <v>30</v>
      </c>
      <c r="B60" s="41" t="s">
        <v>57</v>
      </c>
      <c r="C60" s="80">
        <v>13711</v>
      </c>
    </row>
    <row r="61" spans="1:3" ht="31.5" customHeight="1">
      <c r="A61" s="32" t="s">
        <v>31</v>
      </c>
      <c r="B61" s="41" t="s">
        <v>108</v>
      </c>
      <c r="C61" s="80">
        <v>0</v>
      </c>
    </row>
    <row r="62" spans="1:3" ht="31.5" customHeight="1">
      <c r="A62" s="32" t="s">
        <v>107</v>
      </c>
      <c r="B62" s="41" t="s">
        <v>109</v>
      </c>
      <c r="C62" s="80">
        <v>1000</v>
      </c>
    </row>
    <row r="63" spans="1:3" ht="32.25" customHeight="1">
      <c r="A63" s="34" t="s">
        <v>114</v>
      </c>
      <c r="B63" s="46" t="s">
        <v>135</v>
      </c>
      <c r="C63" s="82">
        <v>1981</v>
      </c>
    </row>
  </sheetData>
  <sheetProtection formatCells="0" formatColumns="0" formatRows="0" insertColumns="0" insertRows="0" insertHyperlinks="0" deleteColumns="0" deleteRows="0"/>
  <mergeCells count="4">
    <mergeCell ref="C4:C5"/>
    <mergeCell ref="A4:A5"/>
    <mergeCell ref="B4:B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64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3414407</v>
      </c>
      <c r="E7" s="106"/>
    </row>
    <row r="8" spans="1:5" ht="33" customHeight="1">
      <c r="A8" s="30" t="s">
        <v>1</v>
      </c>
      <c r="B8" s="78" t="s">
        <v>140</v>
      </c>
      <c r="C8" s="80">
        <v>420158</v>
      </c>
      <c r="E8" s="106"/>
    </row>
    <row r="9" spans="1:5" ht="33" customHeight="1">
      <c r="A9" s="30" t="s">
        <v>2</v>
      </c>
      <c r="B9" s="78" t="s">
        <v>141</v>
      </c>
      <c r="C9" s="80">
        <v>256468</v>
      </c>
      <c r="E9" s="106"/>
    </row>
    <row r="10" spans="1:5" ht="33" customHeight="1">
      <c r="A10" s="30" t="s">
        <v>3</v>
      </c>
      <c r="B10" s="78" t="s">
        <v>138</v>
      </c>
      <c r="C10" s="80">
        <v>1528031</v>
      </c>
      <c r="E10" s="106"/>
    </row>
    <row r="11" spans="1:5" ht="31.5" customHeight="1">
      <c r="A11" s="79" t="s">
        <v>58</v>
      </c>
      <c r="B11" s="90" t="s">
        <v>168</v>
      </c>
      <c r="C11" s="80">
        <v>133806</v>
      </c>
      <c r="E11" s="106"/>
    </row>
    <row r="12" spans="1:5" ht="31.5" customHeight="1">
      <c r="A12" s="79" t="s">
        <v>169</v>
      </c>
      <c r="B12" s="90" t="s">
        <v>172</v>
      </c>
      <c r="C12" s="80">
        <v>117779</v>
      </c>
      <c r="E12" s="106"/>
    </row>
    <row r="13" spans="1:5" ht="31.5" customHeight="1">
      <c r="A13" s="79" t="s">
        <v>170</v>
      </c>
      <c r="B13" s="90" t="s">
        <v>173</v>
      </c>
      <c r="C13" s="80">
        <v>57287</v>
      </c>
      <c r="E13" s="106"/>
    </row>
    <row r="14" spans="1:5" ht="31.5" customHeight="1">
      <c r="A14" s="79" t="s">
        <v>171</v>
      </c>
      <c r="B14" s="90" t="s">
        <v>174</v>
      </c>
      <c r="C14" s="80">
        <v>24374</v>
      </c>
      <c r="E14" s="106"/>
    </row>
    <row r="15" spans="1:5" ht="33" customHeight="1">
      <c r="A15" s="30" t="s">
        <v>4</v>
      </c>
      <c r="B15" s="78" t="s">
        <v>146</v>
      </c>
      <c r="C15" s="80">
        <v>103339</v>
      </c>
      <c r="E15" s="106"/>
    </row>
    <row r="16" spans="1:5" ht="33" customHeight="1">
      <c r="A16" s="30" t="s">
        <v>5</v>
      </c>
      <c r="B16" s="78" t="s">
        <v>142</v>
      </c>
      <c r="C16" s="80">
        <v>82781</v>
      </c>
      <c r="E16" s="106"/>
    </row>
    <row r="17" spans="1:5" ht="33" customHeight="1">
      <c r="A17" s="30" t="s">
        <v>6</v>
      </c>
      <c r="B17" s="78" t="s">
        <v>148</v>
      </c>
      <c r="C17" s="80">
        <v>44311</v>
      </c>
      <c r="E17" s="106"/>
    </row>
    <row r="18" spans="1:5" ht="33" customHeight="1">
      <c r="A18" s="30" t="s">
        <v>7</v>
      </c>
      <c r="B18" s="78" t="s">
        <v>147</v>
      </c>
      <c r="C18" s="80">
        <v>25378</v>
      </c>
      <c r="E18" s="106"/>
    </row>
    <row r="19" spans="1:5" ht="33" customHeight="1">
      <c r="A19" s="30" t="s">
        <v>8</v>
      </c>
      <c r="B19" s="78" t="s">
        <v>143</v>
      </c>
      <c r="C19" s="80">
        <v>95328</v>
      </c>
      <c r="E19" s="106"/>
    </row>
    <row r="20" spans="1:5" ht="33" customHeight="1">
      <c r="A20" s="30" t="s">
        <v>9</v>
      </c>
      <c r="B20" s="78" t="s">
        <v>144</v>
      </c>
      <c r="C20" s="80">
        <v>32133</v>
      </c>
      <c r="E20" s="106"/>
    </row>
    <row r="21" spans="1:5" ht="33" customHeight="1">
      <c r="A21" s="30" t="s">
        <v>10</v>
      </c>
      <c r="B21" s="78" t="s">
        <v>149</v>
      </c>
      <c r="C21" s="80">
        <v>2443</v>
      </c>
      <c r="E21" s="106"/>
    </row>
    <row r="22" spans="1:5" ht="46.5" customHeight="1">
      <c r="A22" s="30" t="s">
        <v>11</v>
      </c>
      <c r="B22" s="78" t="s">
        <v>145</v>
      </c>
      <c r="C22" s="80">
        <v>11543</v>
      </c>
      <c r="E22" s="106"/>
    </row>
    <row r="23" spans="1:5" ht="33" customHeight="1">
      <c r="A23" s="30" t="s">
        <v>12</v>
      </c>
      <c r="B23" s="78" t="s">
        <v>198</v>
      </c>
      <c r="C23" s="80">
        <v>98028</v>
      </c>
      <c r="E23" s="106"/>
    </row>
    <row r="24" spans="1:5" ht="33" customHeight="1">
      <c r="A24" s="30" t="s">
        <v>13</v>
      </c>
      <c r="B24" s="78" t="s">
        <v>176</v>
      </c>
      <c r="C24" s="80">
        <v>47000</v>
      </c>
      <c r="E24" s="106"/>
    </row>
    <row r="25" spans="1:5" ht="33" customHeight="1">
      <c r="A25" s="31" t="s">
        <v>14</v>
      </c>
      <c r="B25" s="78" t="s">
        <v>177</v>
      </c>
      <c r="C25" s="80">
        <v>473708</v>
      </c>
      <c r="E25" s="106"/>
    </row>
    <row r="26" spans="1:5" ht="31.5">
      <c r="A26" s="29" t="s">
        <v>150</v>
      </c>
      <c r="B26" s="90" t="s">
        <v>179</v>
      </c>
      <c r="C26" s="80">
        <v>473204</v>
      </c>
      <c r="E26" s="106"/>
    </row>
    <row r="27" spans="1:5" ht="31.5" customHeight="1">
      <c r="A27" s="79" t="s">
        <v>178</v>
      </c>
      <c r="B27" s="90" t="s">
        <v>181</v>
      </c>
      <c r="C27" s="80">
        <v>241</v>
      </c>
      <c r="E27" s="106"/>
    </row>
    <row r="28" spans="1:5" ht="31.5" customHeight="1">
      <c r="A28" s="79" t="s">
        <v>182</v>
      </c>
      <c r="B28" s="90" t="s">
        <v>180</v>
      </c>
      <c r="C28" s="80">
        <v>263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174915</v>
      </c>
      <c r="E32" s="106"/>
    </row>
    <row r="33" spans="1:5" ht="33" customHeight="1">
      <c r="A33" s="32" t="s">
        <v>125</v>
      </c>
      <c r="B33" s="41" t="s">
        <v>199</v>
      </c>
      <c r="C33" s="80">
        <v>18843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109564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615861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23994</v>
      </c>
      <c r="E37" s="106"/>
    </row>
    <row r="38" spans="1:5" ht="28.5" customHeight="1">
      <c r="A38" s="32" t="s">
        <v>17</v>
      </c>
      <c r="B38" s="41" t="s">
        <v>18</v>
      </c>
      <c r="C38" s="80">
        <v>1223</v>
      </c>
      <c r="E38" s="106"/>
    </row>
    <row r="39" spans="1:5" ht="28.5" customHeight="1">
      <c r="A39" s="32" t="s">
        <v>19</v>
      </c>
      <c r="B39" s="41" t="s">
        <v>20</v>
      </c>
      <c r="C39" s="80">
        <v>3306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174</v>
      </c>
      <c r="E40" s="106"/>
    </row>
    <row r="41" spans="1:5" ht="28.5" customHeight="1">
      <c r="A41" s="43" t="s">
        <v>40</v>
      </c>
      <c r="B41" s="44" t="s">
        <v>33</v>
      </c>
      <c r="C41" s="80">
        <v>43</v>
      </c>
      <c r="E41" s="106"/>
    </row>
    <row r="42" spans="1:5" ht="28.5" customHeight="1">
      <c r="A42" s="43" t="s">
        <v>41</v>
      </c>
      <c r="B42" s="45" t="s">
        <v>34</v>
      </c>
      <c r="C42" s="80">
        <v>43</v>
      </c>
      <c r="E42" s="106"/>
    </row>
    <row r="43" spans="1:5" ht="28.5" customHeight="1">
      <c r="A43" s="43" t="s">
        <v>42</v>
      </c>
      <c r="B43" s="44" t="s">
        <v>35</v>
      </c>
      <c r="C43" s="80">
        <v>6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120</v>
      </c>
      <c r="E46" s="106"/>
    </row>
    <row r="47" spans="1:5" ht="28.5" customHeight="1">
      <c r="A47" s="43" t="s">
        <v>46</v>
      </c>
      <c r="B47" s="44" t="s">
        <v>39</v>
      </c>
      <c r="C47" s="80">
        <v>5</v>
      </c>
      <c r="E47" s="106"/>
    </row>
    <row r="48" spans="1:5" ht="28.5" customHeight="1">
      <c r="A48" s="32" t="s">
        <v>22</v>
      </c>
      <c r="B48" s="41" t="s">
        <v>187</v>
      </c>
      <c r="C48" s="80">
        <v>14276</v>
      </c>
      <c r="E48" s="106"/>
    </row>
    <row r="49" spans="1:5" ht="28.5" customHeight="1">
      <c r="A49" s="43" t="s">
        <v>188</v>
      </c>
      <c r="B49" s="44" t="s">
        <v>189</v>
      </c>
      <c r="C49" s="80">
        <v>20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3166</v>
      </c>
      <c r="E50" s="106"/>
    </row>
    <row r="51" spans="1:5" ht="28.5" customHeight="1">
      <c r="A51" s="43" t="s">
        <v>51</v>
      </c>
      <c r="B51" s="44" t="s">
        <v>47</v>
      </c>
      <c r="C51" s="80">
        <v>2341</v>
      </c>
      <c r="E51" s="106"/>
    </row>
    <row r="52" spans="1:5" ht="28.5" customHeight="1">
      <c r="A52" s="43" t="s">
        <v>52</v>
      </c>
      <c r="B52" s="44" t="s">
        <v>48</v>
      </c>
      <c r="C52" s="80">
        <v>271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554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1256</v>
      </c>
      <c r="E56" s="106"/>
    </row>
    <row r="57" spans="1:5" ht="28.5" customHeight="1">
      <c r="A57" s="32" t="s">
        <v>27</v>
      </c>
      <c r="B57" s="41" t="s">
        <v>28</v>
      </c>
      <c r="C57" s="80">
        <v>593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51462</v>
      </c>
      <c r="E58" s="106"/>
    </row>
    <row r="59" spans="1:5" ht="42" customHeight="1">
      <c r="A59" s="32" t="s">
        <v>106</v>
      </c>
      <c r="B59" s="41" t="s">
        <v>128</v>
      </c>
      <c r="C59" s="80">
        <v>0</v>
      </c>
      <c r="E59" s="106"/>
    </row>
    <row r="60" spans="1:5" ht="31.5" customHeight="1">
      <c r="A60" s="32" t="s">
        <v>30</v>
      </c>
      <c r="B60" s="41" t="s">
        <v>57</v>
      </c>
      <c r="C60" s="80">
        <v>49717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1745</v>
      </c>
      <c r="E62" s="106"/>
    </row>
    <row r="63" spans="1:5" ht="32.25" customHeight="1">
      <c r="A63" s="34" t="s">
        <v>114</v>
      </c>
      <c r="B63" s="46" t="s">
        <v>135</v>
      </c>
      <c r="C63" s="82">
        <v>31682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65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3547815</v>
      </c>
    </row>
    <row r="8" spans="1:3" ht="33" customHeight="1">
      <c r="A8" s="30" t="s">
        <v>1</v>
      </c>
      <c r="B8" s="78" t="s">
        <v>140</v>
      </c>
      <c r="C8" s="80">
        <v>447000</v>
      </c>
    </row>
    <row r="9" spans="1:3" ht="33" customHeight="1">
      <c r="A9" s="30" t="s">
        <v>2</v>
      </c>
      <c r="B9" s="78" t="s">
        <v>141</v>
      </c>
      <c r="C9" s="80">
        <v>259600</v>
      </c>
    </row>
    <row r="10" spans="1:3" ht="33" customHeight="1">
      <c r="A10" s="30" t="s">
        <v>3</v>
      </c>
      <c r="B10" s="78" t="s">
        <v>138</v>
      </c>
      <c r="C10" s="80">
        <v>1568273</v>
      </c>
    </row>
    <row r="11" spans="1:3" ht="31.5" customHeight="1">
      <c r="A11" s="79" t="s">
        <v>58</v>
      </c>
      <c r="B11" s="90" t="s">
        <v>168</v>
      </c>
      <c r="C11" s="80">
        <v>104554</v>
      </c>
    </row>
    <row r="12" spans="1:3" ht="31.5" customHeight="1">
      <c r="A12" s="79" t="s">
        <v>169</v>
      </c>
      <c r="B12" s="90" t="s">
        <v>172</v>
      </c>
      <c r="C12" s="80">
        <v>92254</v>
      </c>
    </row>
    <row r="13" spans="1:3" ht="31.5" customHeight="1">
      <c r="A13" s="79" t="s">
        <v>170</v>
      </c>
      <c r="B13" s="90" t="s">
        <v>173</v>
      </c>
      <c r="C13" s="80">
        <v>69698</v>
      </c>
    </row>
    <row r="14" spans="1:3" ht="31.5" customHeight="1">
      <c r="A14" s="79" t="s">
        <v>171</v>
      </c>
      <c r="B14" s="90" t="s">
        <v>174</v>
      </c>
      <c r="C14" s="80">
        <v>33115</v>
      </c>
    </row>
    <row r="15" spans="1:3" ht="33" customHeight="1">
      <c r="A15" s="30" t="s">
        <v>4</v>
      </c>
      <c r="B15" s="78" t="s">
        <v>146</v>
      </c>
      <c r="C15" s="80">
        <v>117605</v>
      </c>
    </row>
    <row r="16" spans="1:3" ht="33" customHeight="1">
      <c r="A16" s="30" t="s">
        <v>5</v>
      </c>
      <c r="B16" s="78" t="s">
        <v>142</v>
      </c>
      <c r="C16" s="80">
        <v>101600</v>
      </c>
    </row>
    <row r="17" spans="1:3" ht="33" customHeight="1">
      <c r="A17" s="30" t="s">
        <v>6</v>
      </c>
      <c r="B17" s="78" t="s">
        <v>148</v>
      </c>
      <c r="C17" s="80">
        <v>49950</v>
      </c>
    </row>
    <row r="18" spans="1:3" ht="33" customHeight="1">
      <c r="A18" s="30" t="s">
        <v>7</v>
      </c>
      <c r="B18" s="78" t="s">
        <v>147</v>
      </c>
      <c r="C18" s="80">
        <v>14475</v>
      </c>
    </row>
    <row r="19" spans="1:3" ht="33" customHeight="1">
      <c r="A19" s="30" t="s">
        <v>8</v>
      </c>
      <c r="B19" s="78" t="s">
        <v>143</v>
      </c>
      <c r="C19" s="80">
        <v>120400</v>
      </c>
    </row>
    <row r="20" spans="1:3" ht="33" customHeight="1">
      <c r="A20" s="30" t="s">
        <v>9</v>
      </c>
      <c r="B20" s="78" t="s">
        <v>144</v>
      </c>
      <c r="C20" s="80">
        <v>39954</v>
      </c>
    </row>
    <row r="21" spans="1:3" ht="33" customHeight="1">
      <c r="A21" s="30" t="s">
        <v>10</v>
      </c>
      <c r="B21" s="78" t="s">
        <v>149</v>
      </c>
      <c r="C21" s="80">
        <v>3200</v>
      </c>
    </row>
    <row r="22" spans="1:3" ht="46.5" customHeight="1">
      <c r="A22" s="30" t="s">
        <v>11</v>
      </c>
      <c r="B22" s="78" t="s">
        <v>145</v>
      </c>
      <c r="C22" s="80">
        <v>8828</v>
      </c>
    </row>
    <row r="23" spans="1:3" ht="33" customHeight="1">
      <c r="A23" s="30" t="s">
        <v>12</v>
      </c>
      <c r="B23" s="78" t="s">
        <v>198</v>
      </c>
      <c r="C23" s="80">
        <v>77817</v>
      </c>
    </row>
    <row r="24" spans="1:3" ht="33" customHeight="1">
      <c r="A24" s="30" t="s">
        <v>13</v>
      </c>
      <c r="B24" s="78" t="s">
        <v>176</v>
      </c>
      <c r="C24" s="80">
        <v>43000</v>
      </c>
    </row>
    <row r="25" spans="1:3" ht="33" customHeight="1">
      <c r="A25" s="31" t="s">
        <v>14</v>
      </c>
      <c r="B25" s="78" t="s">
        <v>177</v>
      </c>
      <c r="C25" s="80">
        <v>457249</v>
      </c>
    </row>
    <row r="26" spans="1:3" ht="31.5">
      <c r="A26" s="29" t="s">
        <v>150</v>
      </c>
      <c r="B26" s="90" t="s">
        <v>179</v>
      </c>
      <c r="C26" s="80">
        <v>455249</v>
      </c>
    </row>
    <row r="27" spans="1:3" ht="31.5" customHeight="1">
      <c r="A27" s="79" t="s">
        <v>178</v>
      </c>
      <c r="B27" s="90" t="s">
        <v>181</v>
      </c>
      <c r="C27" s="80">
        <v>2000</v>
      </c>
    </row>
    <row r="28" spans="1:3" ht="31.5" customHeight="1">
      <c r="A28" s="79" t="s">
        <v>182</v>
      </c>
      <c r="B28" s="90" t="s">
        <v>180</v>
      </c>
      <c r="C28" s="80">
        <v>0</v>
      </c>
    </row>
    <row r="29" spans="1:3" ht="33" customHeight="1">
      <c r="A29" s="32" t="s">
        <v>15</v>
      </c>
      <c r="B29" s="37" t="s">
        <v>126</v>
      </c>
      <c r="C29" s="80">
        <v>0</v>
      </c>
    </row>
    <row r="30" spans="1:3" ht="33" customHeight="1">
      <c r="A30" s="32" t="s">
        <v>123</v>
      </c>
      <c r="B30" s="41" t="s">
        <v>183</v>
      </c>
      <c r="C30" s="80">
        <v>0</v>
      </c>
    </row>
    <row r="31" spans="1:3" ht="31.5" customHeight="1">
      <c r="A31" s="79" t="s">
        <v>184</v>
      </c>
      <c r="B31" s="90" t="s">
        <v>200</v>
      </c>
      <c r="C31" s="80">
        <v>0</v>
      </c>
    </row>
    <row r="32" spans="1:3" ht="33" customHeight="1">
      <c r="A32" s="32" t="s">
        <v>124</v>
      </c>
      <c r="B32" s="38" t="s">
        <v>127</v>
      </c>
      <c r="C32" s="80">
        <v>238250</v>
      </c>
    </row>
    <row r="33" spans="1:3" ht="33" customHeight="1">
      <c r="A33" s="32" t="s">
        <v>125</v>
      </c>
      <c r="B33" s="41" t="s">
        <v>199</v>
      </c>
      <c r="C33" s="80">
        <v>614</v>
      </c>
    </row>
    <row r="34" spans="1:3" s="5" customFormat="1" ht="31.5" customHeight="1">
      <c r="A34" s="33" t="s">
        <v>60</v>
      </c>
      <c r="B34" s="39" t="s">
        <v>61</v>
      </c>
      <c r="C34" s="83">
        <f>'[9]Prognoza 2014-2016'!C35</f>
        <v>0</v>
      </c>
    </row>
    <row r="35" spans="1:3" s="5" customFormat="1" ht="31.5" customHeight="1">
      <c r="A35" s="33" t="s">
        <v>59</v>
      </c>
      <c r="B35" s="39" t="s">
        <v>62</v>
      </c>
      <c r="C35" s="83">
        <f>'[9]Prognoza 2014-2016'!C36</f>
        <v>112907</v>
      </c>
    </row>
    <row r="36" spans="1:3" s="5" customFormat="1" ht="42.75" customHeight="1">
      <c r="A36" s="33" t="s">
        <v>185</v>
      </c>
      <c r="B36" s="39" t="s">
        <v>186</v>
      </c>
      <c r="C36" s="83">
        <f>C12+C14+C25+C31</f>
        <v>582618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24321</v>
      </c>
    </row>
    <row r="38" spans="1:3" ht="28.5" customHeight="1">
      <c r="A38" s="32" t="s">
        <v>17</v>
      </c>
      <c r="B38" s="41" t="s">
        <v>18</v>
      </c>
      <c r="C38" s="80">
        <v>810</v>
      </c>
    </row>
    <row r="39" spans="1:3" ht="28.5" customHeight="1">
      <c r="A39" s="32" t="s">
        <v>19</v>
      </c>
      <c r="B39" s="41" t="s">
        <v>20</v>
      </c>
      <c r="C39" s="80">
        <v>3120</v>
      </c>
    </row>
    <row r="40" spans="1:3" ht="28.5" customHeight="1">
      <c r="A40" s="32" t="s">
        <v>21</v>
      </c>
      <c r="B40" s="42" t="s">
        <v>32</v>
      </c>
      <c r="C40" s="84">
        <f>C41+C43+C44+C45+C46+C47</f>
        <v>240</v>
      </c>
    </row>
    <row r="41" spans="1:3" ht="28.5" customHeight="1">
      <c r="A41" s="43" t="s">
        <v>40</v>
      </c>
      <c r="B41" s="44" t="s">
        <v>33</v>
      </c>
      <c r="C41" s="80">
        <v>29</v>
      </c>
    </row>
    <row r="42" spans="1:3" ht="28.5" customHeight="1">
      <c r="A42" s="43" t="s">
        <v>41</v>
      </c>
      <c r="B42" s="45" t="s">
        <v>34</v>
      </c>
      <c r="C42" s="80">
        <v>29</v>
      </c>
    </row>
    <row r="43" spans="1:3" ht="28.5" customHeight="1">
      <c r="A43" s="43" t="s">
        <v>42</v>
      </c>
      <c r="B43" s="44" t="s">
        <v>35</v>
      </c>
      <c r="C43" s="80">
        <v>0</v>
      </c>
    </row>
    <row r="44" spans="1:3" ht="28.5" customHeight="1">
      <c r="A44" s="43" t="s">
        <v>43</v>
      </c>
      <c r="B44" s="44" t="s">
        <v>36</v>
      </c>
      <c r="C44" s="80">
        <v>0</v>
      </c>
    </row>
    <row r="45" spans="1:3" ht="28.5" customHeight="1">
      <c r="A45" s="43" t="s">
        <v>44</v>
      </c>
      <c r="B45" s="44" t="s">
        <v>37</v>
      </c>
      <c r="C45" s="80">
        <v>0</v>
      </c>
    </row>
    <row r="46" spans="1:3" ht="28.5" customHeight="1">
      <c r="A46" s="43" t="s">
        <v>45</v>
      </c>
      <c r="B46" s="44" t="s">
        <v>38</v>
      </c>
      <c r="C46" s="80">
        <v>203</v>
      </c>
    </row>
    <row r="47" spans="1:3" ht="28.5" customHeight="1">
      <c r="A47" s="43" t="s">
        <v>46</v>
      </c>
      <c r="B47" s="44" t="s">
        <v>39</v>
      </c>
      <c r="C47" s="80">
        <v>8</v>
      </c>
    </row>
    <row r="48" spans="1:3" ht="28.5" customHeight="1">
      <c r="A48" s="32" t="s">
        <v>22</v>
      </c>
      <c r="B48" s="41" t="s">
        <v>187</v>
      </c>
      <c r="C48" s="80">
        <v>14914</v>
      </c>
    </row>
    <row r="49" spans="1:3" ht="28.5" customHeight="1">
      <c r="A49" s="43" t="s">
        <v>188</v>
      </c>
      <c r="B49" s="44" t="s">
        <v>189</v>
      </c>
      <c r="C49" s="80">
        <v>144</v>
      </c>
    </row>
    <row r="50" spans="1:3" ht="28.5" customHeight="1">
      <c r="A50" s="32" t="s">
        <v>23</v>
      </c>
      <c r="B50" s="42" t="s">
        <v>55</v>
      </c>
      <c r="C50" s="84">
        <f>C51+C52+C53+C54</f>
        <v>3305</v>
      </c>
    </row>
    <row r="51" spans="1:3" ht="28.5" customHeight="1">
      <c r="A51" s="43" t="s">
        <v>51</v>
      </c>
      <c r="B51" s="44" t="s">
        <v>47</v>
      </c>
      <c r="C51" s="80">
        <v>2564</v>
      </c>
    </row>
    <row r="52" spans="1:3" ht="28.5" customHeight="1">
      <c r="A52" s="43" t="s">
        <v>52</v>
      </c>
      <c r="B52" s="44" t="s">
        <v>48</v>
      </c>
      <c r="C52" s="80">
        <v>365</v>
      </c>
    </row>
    <row r="53" spans="1:3" ht="28.5" customHeight="1">
      <c r="A53" s="43" t="s">
        <v>53</v>
      </c>
      <c r="B53" s="44" t="s">
        <v>49</v>
      </c>
      <c r="C53" s="80">
        <v>0</v>
      </c>
    </row>
    <row r="54" spans="1:3" ht="28.5" customHeight="1">
      <c r="A54" s="43" t="s">
        <v>54</v>
      </c>
      <c r="B54" s="44" t="s">
        <v>50</v>
      </c>
      <c r="C54" s="80">
        <v>376</v>
      </c>
    </row>
    <row r="55" spans="1:3" ht="28.5" customHeight="1">
      <c r="A55" s="32" t="s">
        <v>24</v>
      </c>
      <c r="B55" s="41" t="s">
        <v>25</v>
      </c>
      <c r="C55" s="80">
        <v>0</v>
      </c>
    </row>
    <row r="56" spans="1:3" ht="28.5" customHeight="1">
      <c r="A56" s="32" t="s">
        <v>26</v>
      </c>
      <c r="B56" s="41" t="s">
        <v>190</v>
      </c>
      <c r="C56" s="80">
        <v>1584</v>
      </c>
    </row>
    <row r="57" spans="1:3" ht="28.5" customHeight="1">
      <c r="A57" s="32" t="s">
        <v>27</v>
      </c>
      <c r="B57" s="41" t="s">
        <v>28</v>
      </c>
      <c r="C57" s="80">
        <v>348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23448</v>
      </c>
    </row>
    <row r="59" spans="1:3" ht="42" customHeight="1">
      <c r="A59" s="32" t="s">
        <v>106</v>
      </c>
      <c r="B59" s="41" t="s">
        <v>128</v>
      </c>
      <c r="C59" s="80">
        <v>5</v>
      </c>
    </row>
    <row r="60" spans="1:3" ht="31.5" customHeight="1">
      <c r="A60" s="32" t="s">
        <v>30</v>
      </c>
      <c r="B60" s="41" t="s">
        <v>57</v>
      </c>
      <c r="C60" s="80">
        <v>21443</v>
      </c>
    </row>
    <row r="61" spans="1:3" ht="31.5" customHeight="1">
      <c r="A61" s="32" t="s">
        <v>31</v>
      </c>
      <c r="B61" s="41" t="s">
        <v>108</v>
      </c>
      <c r="C61" s="80">
        <v>0</v>
      </c>
    </row>
    <row r="62" spans="1:3" ht="31.5" customHeight="1">
      <c r="A62" s="32" t="s">
        <v>107</v>
      </c>
      <c r="B62" s="41" t="s">
        <v>109</v>
      </c>
      <c r="C62" s="80">
        <v>2000</v>
      </c>
    </row>
    <row r="63" spans="1:3" ht="32.25" customHeight="1">
      <c r="A63" s="34" t="s">
        <v>114</v>
      </c>
      <c r="B63" s="46" t="s">
        <v>135</v>
      </c>
      <c r="C63" s="82">
        <v>6094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66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1660371</v>
      </c>
      <c r="E7" s="106"/>
    </row>
    <row r="8" spans="1:5" ht="33" customHeight="1">
      <c r="A8" s="30" t="s">
        <v>1</v>
      </c>
      <c r="B8" s="78" t="s">
        <v>140</v>
      </c>
      <c r="C8" s="80">
        <v>205950</v>
      </c>
      <c r="E8" s="106"/>
    </row>
    <row r="9" spans="1:5" ht="33" customHeight="1">
      <c r="A9" s="30" t="s">
        <v>2</v>
      </c>
      <c r="B9" s="78" t="s">
        <v>141</v>
      </c>
      <c r="C9" s="80">
        <v>137395</v>
      </c>
      <c r="E9" s="106"/>
    </row>
    <row r="10" spans="1:5" ht="33" customHeight="1">
      <c r="A10" s="30" t="s">
        <v>3</v>
      </c>
      <c r="B10" s="78" t="s">
        <v>138</v>
      </c>
      <c r="C10" s="80">
        <v>638624</v>
      </c>
      <c r="E10" s="106"/>
    </row>
    <row r="11" spans="1:5" ht="31.5" customHeight="1">
      <c r="A11" s="79" t="s">
        <v>58</v>
      </c>
      <c r="B11" s="90" t="s">
        <v>168</v>
      </c>
      <c r="C11" s="80">
        <v>45160</v>
      </c>
      <c r="E11" s="106"/>
    </row>
    <row r="12" spans="1:5" ht="31.5" customHeight="1">
      <c r="A12" s="79" t="s">
        <v>169</v>
      </c>
      <c r="B12" s="90" t="s">
        <v>172</v>
      </c>
      <c r="C12" s="80">
        <v>41800</v>
      </c>
      <c r="E12" s="106"/>
    </row>
    <row r="13" spans="1:5" ht="31.5" customHeight="1">
      <c r="A13" s="79" t="s">
        <v>170</v>
      </c>
      <c r="B13" s="90" t="s">
        <v>173</v>
      </c>
      <c r="C13" s="80">
        <v>25426</v>
      </c>
      <c r="E13" s="106"/>
    </row>
    <row r="14" spans="1:5" ht="31.5" customHeight="1">
      <c r="A14" s="79" t="s">
        <v>171</v>
      </c>
      <c r="B14" s="90" t="s">
        <v>174</v>
      </c>
      <c r="C14" s="80">
        <v>6900</v>
      </c>
      <c r="E14" s="106"/>
    </row>
    <row r="15" spans="1:5" ht="33" customHeight="1">
      <c r="A15" s="30" t="s">
        <v>4</v>
      </c>
      <c r="B15" s="78" t="s">
        <v>146</v>
      </c>
      <c r="C15" s="80">
        <v>75498</v>
      </c>
      <c r="E15" s="106"/>
    </row>
    <row r="16" spans="1:5" ht="33" customHeight="1">
      <c r="A16" s="30" t="s">
        <v>5</v>
      </c>
      <c r="B16" s="78" t="s">
        <v>142</v>
      </c>
      <c r="C16" s="80">
        <v>49167</v>
      </c>
      <c r="E16" s="106"/>
    </row>
    <row r="17" spans="1:5" ht="33" customHeight="1">
      <c r="A17" s="30" t="s">
        <v>6</v>
      </c>
      <c r="B17" s="78" t="s">
        <v>148</v>
      </c>
      <c r="C17" s="80">
        <v>20374</v>
      </c>
      <c r="E17" s="106"/>
    </row>
    <row r="18" spans="1:5" ht="33" customHeight="1">
      <c r="A18" s="30" t="s">
        <v>7</v>
      </c>
      <c r="B18" s="78" t="s">
        <v>147</v>
      </c>
      <c r="C18" s="80">
        <v>9160</v>
      </c>
      <c r="E18" s="106"/>
    </row>
    <row r="19" spans="1:5" ht="33" customHeight="1">
      <c r="A19" s="30" t="s">
        <v>8</v>
      </c>
      <c r="B19" s="78" t="s">
        <v>143</v>
      </c>
      <c r="C19" s="80">
        <v>43360</v>
      </c>
      <c r="E19" s="106"/>
    </row>
    <row r="20" spans="1:5" ht="33" customHeight="1">
      <c r="A20" s="30" t="s">
        <v>9</v>
      </c>
      <c r="B20" s="78" t="s">
        <v>144</v>
      </c>
      <c r="C20" s="80">
        <v>13700</v>
      </c>
      <c r="E20" s="106"/>
    </row>
    <row r="21" spans="1:5" ht="33" customHeight="1">
      <c r="A21" s="30" t="s">
        <v>10</v>
      </c>
      <c r="B21" s="78" t="s">
        <v>149</v>
      </c>
      <c r="C21" s="80">
        <v>1703</v>
      </c>
      <c r="E21" s="106"/>
    </row>
    <row r="22" spans="1:5" ht="46.5" customHeight="1">
      <c r="A22" s="30" t="s">
        <v>11</v>
      </c>
      <c r="B22" s="78" t="s">
        <v>145</v>
      </c>
      <c r="C22" s="80">
        <v>5287</v>
      </c>
      <c r="E22" s="106"/>
    </row>
    <row r="23" spans="1:5" ht="33" customHeight="1">
      <c r="A23" s="30" t="s">
        <v>12</v>
      </c>
      <c r="B23" s="78" t="s">
        <v>198</v>
      </c>
      <c r="C23" s="80">
        <v>43256</v>
      </c>
      <c r="E23" s="106"/>
    </row>
    <row r="24" spans="1:5" ht="33" customHeight="1">
      <c r="A24" s="30" t="s">
        <v>13</v>
      </c>
      <c r="B24" s="78" t="s">
        <v>176</v>
      </c>
      <c r="C24" s="80">
        <v>26000</v>
      </c>
      <c r="E24" s="106"/>
    </row>
    <row r="25" spans="1:5" ht="33" customHeight="1">
      <c r="A25" s="31" t="s">
        <v>14</v>
      </c>
      <c r="B25" s="78" t="s">
        <v>177</v>
      </c>
      <c r="C25" s="80">
        <v>188961</v>
      </c>
      <c r="E25" s="106"/>
    </row>
    <row r="26" spans="1:5" ht="31.5">
      <c r="A26" s="29" t="s">
        <v>150</v>
      </c>
      <c r="B26" s="90" t="s">
        <v>179</v>
      </c>
      <c r="C26" s="80">
        <v>188785</v>
      </c>
      <c r="E26" s="106"/>
    </row>
    <row r="27" spans="1:5" ht="31.5" customHeight="1">
      <c r="A27" s="79" t="s">
        <v>178</v>
      </c>
      <c r="B27" s="90" t="s">
        <v>181</v>
      </c>
      <c r="C27" s="80">
        <v>150</v>
      </c>
      <c r="E27" s="106"/>
    </row>
    <row r="28" spans="1:5" ht="31.5" customHeight="1">
      <c r="A28" s="79" t="s">
        <v>182</v>
      </c>
      <c r="B28" s="90" t="s">
        <v>180</v>
      </c>
      <c r="C28" s="80">
        <v>25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199969</v>
      </c>
      <c r="E32" s="106"/>
    </row>
    <row r="33" spans="1:5" ht="33" customHeight="1">
      <c r="A33" s="32" t="s">
        <v>125</v>
      </c>
      <c r="B33" s="41" t="s">
        <v>199</v>
      </c>
      <c r="C33" s="80">
        <v>1967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v>65367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237661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15667</v>
      </c>
      <c r="E37" s="106"/>
    </row>
    <row r="38" spans="1:5" ht="28.5" customHeight="1">
      <c r="A38" s="32" t="s">
        <v>17</v>
      </c>
      <c r="B38" s="41" t="s">
        <v>18</v>
      </c>
      <c r="C38" s="80">
        <v>704</v>
      </c>
      <c r="E38" s="106"/>
    </row>
    <row r="39" spans="1:5" ht="28.5" customHeight="1">
      <c r="A39" s="32" t="s">
        <v>19</v>
      </c>
      <c r="B39" s="41" t="s">
        <v>20</v>
      </c>
      <c r="C39" s="80">
        <v>2676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168</v>
      </c>
      <c r="E40" s="106"/>
    </row>
    <row r="41" spans="1:5" ht="28.5" customHeight="1">
      <c r="A41" s="43" t="s">
        <v>40</v>
      </c>
      <c r="B41" s="44" t="s">
        <v>33</v>
      </c>
      <c r="C41" s="80">
        <v>30</v>
      </c>
      <c r="E41" s="106"/>
    </row>
    <row r="42" spans="1:5" ht="28.5" customHeight="1">
      <c r="A42" s="43" t="s">
        <v>41</v>
      </c>
      <c r="B42" s="45" t="s">
        <v>34</v>
      </c>
      <c r="C42" s="80">
        <v>30</v>
      </c>
      <c r="E42" s="106"/>
    </row>
    <row r="43" spans="1:5" ht="28.5" customHeight="1">
      <c r="A43" s="43" t="s">
        <v>42</v>
      </c>
      <c r="B43" s="44" t="s">
        <v>35</v>
      </c>
      <c r="C43" s="80">
        <v>0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114</v>
      </c>
      <c r="E46" s="106"/>
    </row>
    <row r="47" spans="1:5" ht="28.5" customHeight="1">
      <c r="A47" s="43" t="s">
        <v>46</v>
      </c>
      <c r="B47" s="44" t="s">
        <v>39</v>
      </c>
      <c r="C47" s="80">
        <v>24</v>
      </c>
      <c r="E47" s="106"/>
    </row>
    <row r="48" spans="1:5" ht="28.5" customHeight="1">
      <c r="A48" s="32" t="s">
        <v>22</v>
      </c>
      <c r="B48" s="41" t="s">
        <v>187</v>
      </c>
      <c r="C48" s="80">
        <v>8252</v>
      </c>
      <c r="E48" s="106"/>
    </row>
    <row r="49" spans="1:5" ht="28.5" customHeight="1">
      <c r="A49" s="43" t="s">
        <v>188</v>
      </c>
      <c r="B49" s="44" t="s">
        <v>189</v>
      </c>
      <c r="C49" s="80">
        <v>73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1832</v>
      </c>
      <c r="E50" s="106"/>
    </row>
    <row r="51" spans="1:5" ht="28.5" customHeight="1">
      <c r="A51" s="43" t="s">
        <v>51</v>
      </c>
      <c r="B51" s="44" t="s">
        <v>47</v>
      </c>
      <c r="C51" s="80">
        <v>1419</v>
      </c>
      <c r="E51" s="106"/>
    </row>
    <row r="52" spans="1:5" ht="28.5" customHeight="1">
      <c r="A52" s="43" t="s">
        <v>52</v>
      </c>
      <c r="B52" s="44" t="s">
        <v>48</v>
      </c>
      <c r="C52" s="80">
        <v>202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211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1750</v>
      </c>
      <c r="E56" s="106"/>
    </row>
    <row r="57" spans="1:5" ht="28.5" customHeight="1">
      <c r="A57" s="32" t="s">
        <v>27</v>
      </c>
      <c r="B57" s="41" t="s">
        <v>28</v>
      </c>
      <c r="C57" s="80">
        <v>285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4677</v>
      </c>
      <c r="E58" s="106"/>
    </row>
    <row r="59" spans="1:5" ht="42" customHeight="1">
      <c r="A59" s="32" t="s">
        <v>106</v>
      </c>
      <c r="B59" s="41" t="s">
        <v>128</v>
      </c>
      <c r="C59" s="80">
        <v>0</v>
      </c>
      <c r="E59" s="106"/>
    </row>
    <row r="60" spans="1:5" ht="31.5" customHeight="1">
      <c r="A60" s="32" t="s">
        <v>30</v>
      </c>
      <c r="B60" s="41" t="s">
        <v>57</v>
      </c>
      <c r="C60" s="80">
        <v>4127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550</v>
      </c>
      <c r="E62" s="106"/>
    </row>
    <row r="63" spans="1:5" ht="32.25" customHeight="1">
      <c r="A63" s="34" t="s">
        <v>114</v>
      </c>
      <c r="B63" s="46" t="s">
        <v>135</v>
      </c>
      <c r="C63" s="82">
        <v>750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view="pageBreakPreview" zoomScale="55" zoomScaleNormal="5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67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4260059</v>
      </c>
    </row>
    <row r="8" spans="1:3" ht="33" customHeight="1">
      <c r="A8" s="30" t="s">
        <v>1</v>
      </c>
      <c r="B8" s="78" t="s">
        <v>140</v>
      </c>
      <c r="C8" s="80">
        <v>515799</v>
      </c>
    </row>
    <row r="9" spans="1:3" ht="33" customHeight="1">
      <c r="A9" s="30" t="s">
        <v>2</v>
      </c>
      <c r="B9" s="78" t="s">
        <v>141</v>
      </c>
      <c r="C9" s="80">
        <v>304920</v>
      </c>
    </row>
    <row r="10" spans="1:3" ht="33" customHeight="1">
      <c r="A10" s="30" t="s">
        <v>3</v>
      </c>
      <c r="B10" s="78" t="s">
        <v>138</v>
      </c>
      <c r="C10" s="80">
        <v>1872086</v>
      </c>
    </row>
    <row r="11" spans="1:3" ht="31.5" customHeight="1">
      <c r="A11" s="79" t="s">
        <v>58</v>
      </c>
      <c r="B11" s="90" t="s">
        <v>168</v>
      </c>
      <c r="C11" s="80">
        <v>133874</v>
      </c>
    </row>
    <row r="12" spans="1:3" ht="31.5" customHeight="1">
      <c r="A12" s="79" t="s">
        <v>169</v>
      </c>
      <c r="B12" s="90" t="s">
        <v>172</v>
      </c>
      <c r="C12" s="80">
        <v>123292</v>
      </c>
    </row>
    <row r="13" spans="1:3" ht="31.5" customHeight="1">
      <c r="A13" s="79" t="s">
        <v>170</v>
      </c>
      <c r="B13" s="90" t="s">
        <v>173</v>
      </c>
      <c r="C13" s="80">
        <v>72467</v>
      </c>
    </row>
    <row r="14" spans="1:3" ht="31.5" customHeight="1">
      <c r="A14" s="79" t="s">
        <v>171</v>
      </c>
      <c r="B14" s="90" t="s">
        <v>174</v>
      </c>
      <c r="C14" s="80">
        <v>28545</v>
      </c>
    </row>
    <row r="15" spans="1:3" ht="33" customHeight="1">
      <c r="A15" s="30" t="s">
        <v>4</v>
      </c>
      <c r="B15" s="78" t="s">
        <v>146</v>
      </c>
      <c r="C15" s="80">
        <v>131318</v>
      </c>
    </row>
    <row r="16" spans="1:3" ht="33" customHeight="1">
      <c r="A16" s="30" t="s">
        <v>5</v>
      </c>
      <c r="B16" s="78" t="s">
        <v>142</v>
      </c>
      <c r="C16" s="80">
        <v>113941</v>
      </c>
    </row>
    <row r="17" spans="1:3" ht="33" customHeight="1">
      <c r="A17" s="30" t="s">
        <v>6</v>
      </c>
      <c r="B17" s="78" t="s">
        <v>148</v>
      </c>
      <c r="C17" s="80">
        <v>50730</v>
      </c>
    </row>
    <row r="18" spans="1:3" ht="33" customHeight="1">
      <c r="A18" s="30" t="s">
        <v>7</v>
      </c>
      <c r="B18" s="78" t="s">
        <v>147</v>
      </c>
      <c r="C18" s="80">
        <v>20409</v>
      </c>
    </row>
    <row r="19" spans="1:3" ht="33" customHeight="1">
      <c r="A19" s="30" t="s">
        <v>8</v>
      </c>
      <c r="B19" s="78" t="s">
        <v>143</v>
      </c>
      <c r="C19" s="80">
        <v>115809</v>
      </c>
    </row>
    <row r="20" spans="1:3" ht="33" customHeight="1">
      <c r="A20" s="30" t="s">
        <v>9</v>
      </c>
      <c r="B20" s="78" t="s">
        <v>144</v>
      </c>
      <c r="C20" s="80">
        <v>44648</v>
      </c>
    </row>
    <row r="21" spans="1:3" ht="33" customHeight="1">
      <c r="A21" s="30" t="s">
        <v>10</v>
      </c>
      <c r="B21" s="78" t="s">
        <v>149</v>
      </c>
      <c r="C21" s="80">
        <v>2350</v>
      </c>
    </row>
    <row r="22" spans="1:3" ht="46.5" customHeight="1">
      <c r="A22" s="30" t="s">
        <v>11</v>
      </c>
      <c r="B22" s="78" t="s">
        <v>145</v>
      </c>
      <c r="C22" s="80">
        <v>10823</v>
      </c>
    </row>
    <row r="23" spans="1:3" ht="33" customHeight="1">
      <c r="A23" s="30" t="s">
        <v>12</v>
      </c>
      <c r="B23" s="78" t="s">
        <v>198</v>
      </c>
      <c r="C23" s="80">
        <v>97324</v>
      </c>
    </row>
    <row r="24" spans="1:3" ht="33" customHeight="1">
      <c r="A24" s="30" t="s">
        <v>13</v>
      </c>
      <c r="B24" s="78" t="s">
        <v>176</v>
      </c>
      <c r="C24" s="80">
        <v>56081</v>
      </c>
    </row>
    <row r="25" spans="1:3" ht="33" customHeight="1">
      <c r="A25" s="31" t="s">
        <v>14</v>
      </c>
      <c r="B25" s="78" t="s">
        <v>177</v>
      </c>
      <c r="C25" s="80">
        <v>621782</v>
      </c>
    </row>
    <row r="26" spans="1:3" ht="31.5">
      <c r="A26" s="29" t="s">
        <v>150</v>
      </c>
      <c r="B26" s="90" t="s">
        <v>179</v>
      </c>
      <c r="C26" s="80">
        <v>620182</v>
      </c>
    </row>
    <row r="27" spans="1:3" ht="31.5" customHeight="1">
      <c r="A27" s="79" t="s">
        <v>178</v>
      </c>
      <c r="B27" s="90" t="s">
        <v>181</v>
      </c>
      <c r="C27" s="80">
        <v>1000</v>
      </c>
    </row>
    <row r="28" spans="1:3" ht="31.5" customHeight="1">
      <c r="A28" s="79" t="s">
        <v>182</v>
      </c>
      <c r="B28" s="90" t="s">
        <v>180</v>
      </c>
      <c r="C28" s="80">
        <v>600</v>
      </c>
    </row>
    <row r="29" spans="1:3" ht="33" customHeight="1">
      <c r="A29" s="32" t="s">
        <v>15</v>
      </c>
      <c r="B29" s="37" t="s">
        <v>126</v>
      </c>
      <c r="C29" s="80">
        <v>0</v>
      </c>
    </row>
    <row r="30" spans="1:3" ht="33" customHeight="1">
      <c r="A30" s="32" t="s">
        <v>123</v>
      </c>
      <c r="B30" s="41" t="s">
        <v>183</v>
      </c>
      <c r="C30" s="80">
        <v>0</v>
      </c>
    </row>
    <row r="31" spans="1:3" ht="31.5" customHeight="1">
      <c r="A31" s="79" t="s">
        <v>184</v>
      </c>
      <c r="B31" s="90" t="s">
        <v>200</v>
      </c>
      <c r="C31" s="80">
        <v>0</v>
      </c>
    </row>
    <row r="32" spans="1:3" ht="33" customHeight="1">
      <c r="A32" s="32" t="s">
        <v>124</v>
      </c>
      <c r="B32" s="38" t="s">
        <v>127</v>
      </c>
      <c r="C32" s="80">
        <v>290864</v>
      </c>
    </row>
    <row r="33" spans="1:3" ht="33" customHeight="1">
      <c r="A33" s="32" t="s">
        <v>125</v>
      </c>
      <c r="B33" s="41" t="s">
        <v>199</v>
      </c>
      <c r="C33" s="80">
        <v>11175</v>
      </c>
    </row>
    <row r="34" spans="1:3" s="5" customFormat="1" ht="31.5" customHeight="1">
      <c r="A34" s="33" t="s">
        <v>60</v>
      </c>
      <c r="B34" s="39" t="s">
        <v>61</v>
      </c>
      <c r="C34" s="83">
        <v>0</v>
      </c>
    </row>
    <row r="35" spans="1:3" s="5" customFormat="1" ht="31.5" customHeight="1">
      <c r="A35" s="33" t="s">
        <v>59</v>
      </c>
      <c r="B35" s="39" t="s">
        <v>62</v>
      </c>
      <c r="C35" s="83">
        <v>121167</v>
      </c>
    </row>
    <row r="36" spans="1:3" s="5" customFormat="1" ht="42.75" customHeight="1">
      <c r="A36" s="33" t="s">
        <v>185</v>
      </c>
      <c r="B36" s="39" t="s">
        <v>186</v>
      </c>
      <c r="C36" s="83">
        <f>C12+C14+C25+C31</f>
        <v>773619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30029</v>
      </c>
    </row>
    <row r="38" spans="1:3" ht="28.5" customHeight="1">
      <c r="A38" s="32" t="s">
        <v>17</v>
      </c>
      <c r="B38" s="41" t="s">
        <v>18</v>
      </c>
      <c r="C38" s="80">
        <v>1142</v>
      </c>
    </row>
    <row r="39" spans="1:3" ht="28.5" customHeight="1">
      <c r="A39" s="32" t="s">
        <v>19</v>
      </c>
      <c r="B39" s="41" t="s">
        <v>20</v>
      </c>
      <c r="C39" s="80">
        <v>5093</v>
      </c>
    </row>
    <row r="40" spans="1:3" ht="28.5" customHeight="1">
      <c r="A40" s="32" t="s">
        <v>21</v>
      </c>
      <c r="B40" s="42" t="s">
        <v>32</v>
      </c>
      <c r="C40" s="84">
        <f>C41+C43+C44+C45+C46+C47</f>
        <v>295</v>
      </c>
    </row>
    <row r="41" spans="1:3" ht="28.5" customHeight="1">
      <c r="A41" s="43" t="s">
        <v>40</v>
      </c>
      <c r="B41" s="44" t="s">
        <v>33</v>
      </c>
      <c r="C41" s="80">
        <v>13</v>
      </c>
    </row>
    <row r="42" spans="1:3" ht="28.5" customHeight="1">
      <c r="A42" s="43" t="s">
        <v>41</v>
      </c>
      <c r="B42" s="45" t="s">
        <v>34</v>
      </c>
      <c r="C42" s="80">
        <v>13</v>
      </c>
    </row>
    <row r="43" spans="1:3" ht="28.5" customHeight="1">
      <c r="A43" s="43" t="s">
        <v>42</v>
      </c>
      <c r="B43" s="44" t="s">
        <v>35</v>
      </c>
      <c r="C43" s="80">
        <v>17</v>
      </c>
    </row>
    <row r="44" spans="1:3" ht="28.5" customHeight="1">
      <c r="A44" s="43" t="s">
        <v>43</v>
      </c>
      <c r="B44" s="44" t="s">
        <v>36</v>
      </c>
      <c r="C44" s="80">
        <v>0</v>
      </c>
    </row>
    <row r="45" spans="1:3" ht="28.5" customHeight="1">
      <c r="A45" s="43" t="s">
        <v>44</v>
      </c>
      <c r="B45" s="44" t="s">
        <v>37</v>
      </c>
      <c r="C45" s="80">
        <v>0</v>
      </c>
    </row>
    <row r="46" spans="1:3" ht="28.5" customHeight="1">
      <c r="A46" s="43" t="s">
        <v>45</v>
      </c>
      <c r="B46" s="44" t="s">
        <v>38</v>
      </c>
      <c r="C46" s="80">
        <v>261</v>
      </c>
    </row>
    <row r="47" spans="1:3" ht="28.5" customHeight="1">
      <c r="A47" s="43" t="s">
        <v>46</v>
      </c>
      <c r="B47" s="44" t="s">
        <v>39</v>
      </c>
      <c r="C47" s="80">
        <v>4</v>
      </c>
    </row>
    <row r="48" spans="1:3" ht="28.5" customHeight="1">
      <c r="A48" s="32" t="s">
        <v>22</v>
      </c>
      <c r="B48" s="41" t="s">
        <v>187</v>
      </c>
      <c r="C48" s="80">
        <v>17338</v>
      </c>
    </row>
    <row r="49" spans="1:3" ht="28.5" customHeight="1">
      <c r="A49" s="43" t="s">
        <v>188</v>
      </c>
      <c r="B49" s="44" t="s">
        <v>189</v>
      </c>
      <c r="C49" s="80">
        <v>90</v>
      </c>
    </row>
    <row r="50" spans="1:3" ht="28.5" customHeight="1">
      <c r="A50" s="32" t="s">
        <v>23</v>
      </c>
      <c r="B50" s="42" t="s">
        <v>55</v>
      </c>
      <c r="C50" s="84">
        <f>C51+C52+C53+C54</f>
        <v>3843</v>
      </c>
    </row>
    <row r="51" spans="1:3" ht="28.5" customHeight="1">
      <c r="A51" s="43" t="s">
        <v>51</v>
      </c>
      <c r="B51" s="44" t="s">
        <v>47</v>
      </c>
      <c r="C51" s="80">
        <v>2980</v>
      </c>
    </row>
    <row r="52" spans="1:3" ht="28.5" customHeight="1">
      <c r="A52" s="43" t="s">
        <v>52</v>
      </c>
      <c r="B52" s="44" t="s">
        <v>48</v>
      </c>
      <c r="C52" s="80">
        <v>425</v>
      </c>
    </row>
    <row r="53" spans="1:3" ht="28.5" customHeight="1">
      <c r="A53" s="43" t="s">
        <v>53</v>
      </c>
      <c r="B53" s="44" t="s">
        <v>49</v>
      </c>
      <c r="C53" s="80">
        <v>0</v>
      </c>
    </row>
    <row r="54" spans="1:3" ht="28.5" customHeight="1">
      <c r="A54" s="43" t="s">
        <v>54</v>
      </c>
      <c r="B54" s="44" t="s">
        <v>50</v>
      </c>
      <c r="C54" s="80">
        <v>438</v>
      </c>
    </row>
    <row r="55" spans="1:3" ht="28.5" customHeight="1">
      <c r="A55" s="32" t="s">
        <v>24</v>
      </c>
      <c r="B55" s="41" t="s">
        <v>25</v>
      </c>
      <c r="C55" s="80">
        <v>0</v>
      </c>
    </row>
    <row r="56" spans="1:3" ht="28.5" customHeight="1">
      <c r="A56" s="32" t="s">
        <v>26</v>
      </c>
      <c r="B56" s="41" t="s">
        <v>190</v>
      </c>
      <c r="C56" s="80">
        <v>2050</v>
      </c>
    </row>
    <row r="57" spans="1:3" ht="28.5" customHeight="1">
      <c r="A57" s="32" t="s">
        <v>27</v>
      </c>
      <c r="B57" s="41" t="s">
        <v>28</v>
      </c>
      <c r="C57" s="80">
        <v>268</v>
      </c>
    </row>
    <row r="58" spans="1:3" s="3" customFormat="1" ht="30" customHeight="1">
      <c r="A58" s="34" t="s">
        <v>29</v>
      </c>
      <c r="B58" s="46" t="s">
        <v>191</v>
      </c>
      <c r="C58" s="82">
        <f>C59+C60+C61+C62</f>
        <v>17380</v>
      </c>
    </row>
    <row r="59" spans="1:3" ht="42" customHeight="1">
      <c r="A59" s="32" t="s">
        <v>106</v>
      </c>
      <c r="B59" s="41" t="s">
        <v>128</v>
      </c>
      <c r="C59" s="80">
        <v>0</v>
      </c>
    </row>
    <row r="60" spans="1:3" ht="31.5" customHeight="1">
      <c r="A60" s="32" t="s">
        <v>30</v>
      </c>
      <c r="B60" s="41" t="s">
        <v>57</v>
      </c>
      <c r="C60" s="80">
        <v>17000</v>
      </c>
    </row>
    <row r="61" spans="1:3" ht="31.5" customHeight="1">
      <c r="A61" s="32" t="s">
        <v>31</v>
      </c>
      <c r="B61" s="41" t="s">
        <v>108</v>
      </c>
      <c r="C61" s="80">
        <v>0</v>
      </c>
    </row>
    <row r="62" spans="1:3" ht="31.5" customHeight="1">
      <c r="A62" s="32" t="s">
        <v>107</v>
      </c>
      <c r="B62" s="41" t="s">
        <v>109</v>
      </c>
      <c r="C62" s="80">
        <v>380</v>
      </c>
    </row>
    <row r="63" spans="1:3" ht="32.25" customHeight="1">
      <c r="A63" s="34" t="s">
        <v>114</v>
      </c>
      <c r="B63" s="46" t="s">
        <v>135</v>
      </c>
      <c r="C63" s="82">
        <v>5000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4" t="str">
        <f>NFZ!A1</f>
        <v>ROCZNY PLAN FINANSOWY NARODOWEGO FUNDUSZU ZDROWIA NA ROK 2014</v>
      </c>
      <c r="B1" s="114"/>
      <c r="C1" s="114"/>
    </row>
    <row r="2" spans="1:3" s="51" customFormat="1" ht="33" customHeight="1">
      <c r="A2" s="89" t="s">
        <v>68</v>
      </c>
      <c r="B2" s="89"/>
      <c r="C2" s="104">
        <v>1.034</v>
      </c>
    </row>
    <row r="3" spans="1:3" ht="33" customHeight="1">
      <c r="A3" s="1"/>
      <c r="B3" s="76"/>
      <c r="C3" s="87"/>
    </row>
    <row r="4" spans="1:3" s="6" customFormat="1" ht="45" customHeight="1">
      <c r="A4" s="118" t="s">
        <v>139</v>
      </c>
      <c r="B4" s="117" t="s">
        <v>56</v>
      </c>
      <c r="C4" s="115" t="s">
        <v>206</v>
      </c>
    </row>
    <row r="5" spans="1:3" s="6" customFormat="1" ht="45" customHeight="1">
      <c r="A5" s="117"/>
      <c r="B5" s="117"/>
      <c r="C5" s="116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5301676</v>
      </c>
      <c r="E7" s="106"/>
    </row>
    <row r="8" spans="1:5" ht="33" customHeight="1">
      <c r="A8" s="30" t="s">
        <v>1</v>
      </c>
      <c r="B8" s="78" t="s">
        <v>140</v>
      </c>
      <c r="C8" s="80">
        <v>656480</v>
      </c>
      <c r="E8" s="106"/>
    </row>
    <row r="9" spans="1:5" ht="33" customHeight="1">
      <c r="A9" s="30" t="s">
        <v>2</v>
      </c>
      <c r="B9" s="78" t="s">
        <v>141</v>
      </c>
      <c r="C9" s="80">
        <v>449336</v>
      </c>
      <c r="E9" s="106"/>
    </row>
    <row r="10" spans="1:5" ht="33" customHeight="1">
      <c r="A10" s="30" t="s">
        <v>3</v>
      </c>
      <c r="B10" s="78" t="s">
        <v>138</v>
      </c>
      <c r="C10" s="80">
        <v>2334356</v>
      </c>
      <c r="E10" s="106"/>
    </row>
    <row r="11" spans="1:5" ht="31.5" customHeight="1">
      <c r="A11" s="79" t="s">
        <v>58</v>
      </c>
      <c r="B11" s="90" t="s">
        <v>168</v>
      </c>
      <c r="C11" s="80">
        <v>227273</v>
      </c>
      <c r="E11" s="106"/>
    </row>
    <row r="12" spans="1:5" ht="31.5" customHeight="1">
      <c r="A12" s="79" t="s">
        <v>169</v>
      </c>
      <c r="B12" s="90" t="s">
        <v>172</v>
      </c>
      <c r="C12" s="80">
        <v>206737</v>
      </c>
      <c r="E12" s="106"/>
    </row>
    <row r="13" spans="1:5" ht="31.5" customHeight="1">
      <c r="A13" s="79" t="s">
        <v>170</v>
      </c>
      <c r="B13" s="90" t="s">
        <v>173</v>
      </c>
      <c r="C13" s="80">
        <v>98637</v>
      </c>
      <c r="E13" s="106"/>
    </row>
    <row r="14" spans="1:5" ht="31.5" customHeight="1">
      <c r="A14" s="79" t="s">
        <v>171</v>
      </c>
      <c r="B14" s="90" t="s">
        <v>174</v>
      </c>
      <c r="C14" s="80">
        <v>55974</v>
      </c>
      <c r="E14" s="106"/>
    </row>
    <row r="15" spans="1:5" ht="33" customHeight="1">
      <c r="A15" s="30" t="s">
        <v>4</v>
      </c>
      <c r="B15" s="78" t="s">
        <v>146</v>
      </c>
      <c r="C15" s="80">
        <v>149189</v>
      </c>
      <c r="E15" s="106"/>
    </row>
    <row r="16" spans="1:5" ht="33" customHeight="1">
      <c r="A16" s="30" t="s">
        <v>5</v>
      </c>
      <c r="B16" s="78" t="s">
        <v>142</v>
      </c>
      <c r="C16" s="80">
        <v>170239</v>
      </c>
      <c r="E16" s="106"/>
    </row>
    <row r="17" spans="1:5" ht="33" customHeight="1">
      <c r="A17" s="30" t="s">
        <v>6</v>
      </c>
      <c r="B17" s="78" t="s">
        <v>148</v>
      </c>
      <c r="C17" s="80">
        <v>111175</v>
      </c>
      <c r="E17" s="106"/>
    </row>
    <row r="18" spans="1:5" ht="33" customHeight="1">
      <c r="A18" s="30" t="s">
        <v>7</v>
      </c>
      <c r="B18" s="78" t="s">
        <v>147</v>
      </c>
      <c r="C18" s="80">
        <v>32607</v>
      </c>
      <c r="E18" s="106"/>
    </row>
    <row r="19" spans="1:5" ht="33" customHeight="1">
      <c r="A19" s="30" t="s">
        <v>8</v>
      </c>
      <c r="B19" s="78" t="s">
        <v>143</v>
      </c>
      <c r="C19" s="80">
        <v>179981</v>
      </c>
      <c r="E19" s="106"/>
    </row>
    <row r="20" spans="1:5" ht="33" customHeight="1">
      <c r="A20" s="30" t="s">
        <v>9</v>
      </c>
      <c r="B20" s="78" t="s">
        <v>144</v>
      </c>
      <c r="C20" s="80">
        <v>49500</v>
      </c>
      <c r="E20" s="106"/>
    </row>
    <row r="21" spans="1:5" ht="33" customHeight="1">
      <c r="A21" s="30" t="s">
        <v>10</v>
      </c>
      <c r="B21" s="78" t="s">
        <v>149</v>
      </c>
      <c r="C21" s="80">
        <v>1701</v>
      </c>
      <c r="E21" s="106"/>
    </row>
    <row r="22" spans="1:5" ht="46.5" customHeight="1">
      <c r="A22" s="30" t="s">
        <v>11</v>
      </c>
      <c r="B22" s="78" t="s">
        <v>145</v>
      </c>
      <c r="C22" s="80">
        <v>11469</v>
      </c>
      <c r="E22" s="106"/>
    </row>
    <row r="23" spans="1:5" ht="33" customHeight="1">
      <c r="A23" s="30" t="s">
        <v>12</v>
      </c>
      <c r="B23" s="78" t="s">
        <v>198</v>
      </c>
      <c r="C23" s="80">
        <v>134850</v>
      </c>
      <c r="E23" s="106"/>
    </row>
    <row r="24" spans="1:5" ht="33" customHeight="1">
      <c r="A24" s="30" t="s">
        <v>13</v>
      </c>
      <c r="B24" s="78" t="s">
        <v>176</v>
      </c>
      <c r="C24" s="80">
        <v>59000</v>
      </c>
      <c r="E24" s="106"/>
    </row>
    <row r="25" spans="1:5" ht="33" customHeight="1">
      <c r="A25" s="31" t="s">
        <v>14</v>
      </c>
      <c r="B25" s="78" t="s">
        <v>177</v>
      </c>
      <c r="C25" s="80">
        <v>686621</v>
      </c>
      <c r="E25" s="106"/>
    </row>
    <row r="26" spans="1:5" ht="31.5">
      <c r="A26" s="29" t="s">
        <v>150</v>
      </c>
      <c r="B26" s="90" t="s">
        <v>179</v>
      </c>
      <c r="C26" s="80">
        <v>682621</v>
      </c>
      <c r="E26" s="106"/>
    </row>
    <row r="27" spans="1:5" ht="31.5" customHeight="1">
      <c r="A27" s="79" t="s">
        <v>178</v>
      </c>
      <c r="B27" s="90" t="s">
        <v>181</v>
      </c>
      <c r="C27" s="80">
        <v>3000</v>
      </c>
      <c r="E27" s="106"/>
    </row>
    <row r="28" spans="1:5" ht="31.5" customHeight="1">
      <c r="A28" s="79" t="s">
        <v>182</v>
      </c>
      <c r="B28" s="90" t="s">
        <v>180</v>
      </c>
      <c r="C28" s="80">
        <v>1000</v>
      </c>
      <c r="E28" s="106"/>
    </row>
    <row r="29" spans="1:5" ht="33" customHeight="1">
      <c r="A29" s="32" t="s">
        <v>15</v>
      </c>
      <c r="B29" s="37" t="s">
        <v>126</v>
      </c>
      <c r="C29" s="80">
        <v>0</v>
      </c>
      <c r="E29" s="106"/>
    </row>
    <row r="30" spans="1:5" ht="33" customHeight="1">
      <c r="A30" s="32" t="s">
        <v>123</v>
      </c>
      <c r="B30" s="41" t="s">
        <v>183</v>
      </c>
      <c r="C30" s="80">
        <v>0</v>
      </c>
      <c r="E30" s="106"/>
    </row>
    <row r="31" spans="1:5" ht="31.5" customHeight="1">
      <c r="A31" s="79" t="s">
        <v>184</v>
      </c>
      <c r="B31" s="90" t="s">
        <v>200</v>
      </c>
      <c r="C31" s="80">
        <v>0</v>
      </c>
      <c r="E31" s="106"/>
    </row>
    <row r="32" spans="1:5" ht="33" customHeight="1">
      <c r="A32" s="32" t="s">
        <v>124</v>
      </c>
      <c r="B32" s="38" t="s">
        <v>127</v>
      </c>
      <c r="C32" s="80">
        <v>275172</v>
      </c>
      <c r="E32" s="106"/>
    </row>
    <row r="33" spans="1:5" ht="33" customHeight="1">
      <c r="A33" s="32" t="s">
        <v>125</v>
      </c>
      <c r="B33" s="41" t="s">
        <v>199</v>
      </c>
      <c r="C33" s="80">
        <v>0</v>
      </c>
      <c r="E33" s="106"/>
    </row>
    <row r="34" spans="1:5" s="5" customFormat="1" ht="31.5" customHeight="1">
      <c r="A34" s="33" t="s">
        <v>60</v>
      </c>
      <c r="B34" s="39" t="s">
        <v>61</v>
      </c>
      <c r="C34" s="83">
        <f>'[10]Prognoza 2014-2016'!C35</f>
        <v>0</v>
      </c>
      <c r="E34" s="106"/>
    </row>
    <row r="35" spans="1:5" s="5" customFormat="1" ht="31.5" customHeight="1">
      <c r="A35" s="33" t="s">
        <v>59</v>
      </c>
      <c r="B35" s="39" t="s">
        <v>62</v>
      </c>
      <c r="C35" s="83">
        <f>'[10]Prognoza 2014-2016'!C36</f>
        <v>138356</v>
      </c>
      <c r="E35" s="106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949332</v>
      </c>
      <c r="E36" s="106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39120</v>
      </c>
      <c r="E37" s="106"/>
    </row>
    <row r="38" spans="1:5" ht="28.5" customHeight="1">
      <c r="A38" s="32" t="s">
        <v>17</v>
      </c>
      <c r="B38" s="41" t="s">
        <v>18</v>
      </c>
      <c r="C38" s="80">
        <v>1699</v>
      </c>
      <c r="E38" s="106"/>
    </row>
    <row r="39" spans="1:5" ht="28.5" customHeight="1">
      <c r="A39" s="32" t="s">
        <v>19</v>
      </c>
      <c r="B39" s="41" t="s">
        <v>20</v>
      </c>
      <c r="C39" s="80">
        <v>4681</v>
      </c>
      <c r="E39" s="106"/>
    </row>
    <row r="40" spans="1:5" ht="28.5" customHeight="1">
      <c r="A40" s="32" t="s">
        <v>21</v>
      </c>
      <c r="B40" s="42" t="s">
        <v>32</v>
      </c>
      <c r="C40" s="84">
        <f>C41+C43+C44+C45+C46+C47</f>
        <v>254</v>
      </c>
      <c r="E40" s="106"/>
    </row>
    <row r="41" spans="1:5" ht="28.5" customHeight="1">
      <c r="A41" s="43" t="s">
        <v>40</v>
      </c>
      <c r="B41" s="44" t="s">
        <v>33</v>
      </c>
      <c r="C41" s="80">
        <v>23</v>
      </c>
      <c r="E41" s="106"/>
    </row>
    <row r="42" spans="1:5" ht="28.5" customHeight="1">
      <c r="A42" s="43" t="s">
        <v>41</v>
      </c>
      <c r="B42" s="45" t="s">
        <v>34</v>
      </c>
      <c r="C42" s="80">
        <v>23</v>
      </c>
      <c r="E42" s="106"/>
    </row>
    <row r="43" spans="1:5" ht="28.5" customHeight="1">
      <c r="A43" s="43" t="s">
        <v>42</v>
      </c>
      <c r="B43" s="44" t="s">
        <v>35</v>
      </c>
      <c r="C43" s="80">
        <v>0</v>
      </c>
      <c r="E43" s="106"/>
    </row>
    <row r="44" spans="1:5" ht="28.5" customHeight="1">
      <c r="A44" s="43" t="s">
        <v>43</v>
      </c>
      <c r="B44" s="44" t="s">
        <v>36</v>
      </c>
      <c r="C44" s="80">
        <v>0</v>
      </c>
      <c r="E44" s="106"/>
    </row>
    <row r="45" spans="1:5" ht="28.5" customHeight="1">
      <c r="A45" s="43" t="s">
        <v>44</v>
      </c>
      <c r="B45" s="44" t="s">
        <v>37</v>
      </c>
      <c r="C45" s="80">
        <v>0</v>
      </c>
      <c r="E45" s="106"/>
    </row>
    <row r="46" spans="1:5" ht="28.5" customHeight="1">
      <c r="A46" s="43" t="s">
        <v>45</v>
      </c>
      <c r="B46" s="44" t="s">
        <v>38</v>
      </c>
      <c r="C46" s="80">
        <v>176</v>
      </c>
      <c r="E46" s="106"/>
    </row>
    <row r="47" spans="1:5" ht="28.5" customHeight="1">
      <c r="A47" s="43" t="s">
        <v>46</v>
      </c>
      <c r="B47" s="44" t="s">
        <v>39</v>
      </c>
      <c r="C47" s="80">
        <v>55</v>
      </c>
      <c r="E47" s="106"/>
    </row>
    <row r="48" spans="1:5" ht="28.5" customHeight="1">
      <c r="A48" s="32" t="s">
        <v>22</v>
      </c>
      <c r="B48" s="41" t="s">
        <v>187</v>
      </c>
      <c r="C48" s="80">
        <v>21898</v>
      </c>
      <c r="E48" s="106"/>
    </row>
    <row r="49" spans="1:5" ht="28.5" customHeight="1">
      <c r="A49" s="43" t="s">
        <v>188</v>
      </c>
      <c r="B49" s="44" t="s">
        <v>189</v>
      </c>
      <c r="C49" s="80">
        <v>24</v>
      </c>
      <c r="E49" s="106"/>
    </row>
    <row r="50" spans="1:5" ht="28.5" customHeight="1">
      <c r="A50" s="32" t="s">
        <v>23</v>
      </c>
      <c r="B50" s="42" t="s">
        <v>55</v>
      </c>
      <c r="C50" s="84">
        <f>C51+C52+C53+C54</f>
        <v>4861</v>
      </c>
      <c r="E50" s="106"/>
    </row>
    <row r="51" spans="1:5" ht="28.5" customHeight="1">
      <c r="A51" s="43" t="s">
        <v>51</v>
      </c>
      <c r="B51" s="44" t="s">
        <v>47</v>
      </c>
      <c r="C51" s="80">
        <v>3764</v>
      </c>
      <c r="E51" s="106"/>
    </row>
    <row r="52" spans="1:5" ht="28.5" customHeight="1">
      <c r="A52" s="43" t="s">
        <v>52</v>
      </c>
      <c r="B52" s="44" t="s">
        <v>48</v>
      </c>
      <c r="C52" s="80">
        <v>537</v>
      </c>
      <c r="E52" s="106"/>
    </row>
    <row r="53" spans="1:5" ht="28.5" customHeight="1">
      <c r="A53" s="43" t="s">
        <v>53</v>
      </c>
      <c r="B53" s="44" t="s">
        <v>49</v>
      </c>
      <c r="C53" s="80">
        <v>0</v>
      </c>
      <c r="E53" s="106"/>
    </row>
    <row r="54" spans="1:5" ht="28.5" customHeight="1">
      <c r="A54" s="43" t="s">
        <v>54</v>
      </c>
      <c r="B54" s="44" t="s">
        <v>50</v>
      </c>
      <c r="C54" s="80">
        <v>560</v>
      </c>
      <c r="E54" s="106"/>
    </row>
    <row r="55" spans="1:5" ht="28.5" customHeight="1">
      <c r="A55" s="32" t="s">
        <v>24</v>
      </c>
      <c r="B55" s="41" t="s">
        <v>25</v>
      </c>
      <c r="C55" s="80">
        <v>0</v>
      </c>
      <c r="E55" s="106"/>
    </row>
    <row r="56" spans="1:5" ht="28.5" customHeight="1">
      <c r="A56" s="32" t="s">
        <v>26</v>
      </c>
      <c r="B56" s="41" t="s">
        <v>190</v>
      </c>
      <c r="C56" s="80">
        <v>5400</v>
      </c>
      <c r="E56" s="106"/>
    </row>
    <row r="57" spans="1:5" ht="28.5" customHeight="1">
      <c r="A57" s="32" t="s">
        <v>27</v>
      </c>
      <c r="B57" s="41" t="s">
        <v>28</v>
      </c>
      <c r="C57" s="80">
        <v>327</v>
      </c>
      <c r="E57" s="106"/>
    </row>
    <row r="58" spans="1:5" s="3" customFormat="1" ht="30" customHeight="1">
      <c r="A58" s="34" t="s">
        <v>29</v>
      </c>
      <c r="B58" s="46" t="s">
        <v>191</v>
      </c>
      <c r="C58" s="82">
        <f>C59+C60+C61+C62</f>
        <v>20960</v>
      </c>
      <c r="E58" s="106"/>
    </row>
    <row r="59" spans="1:5" ht="42" customHeight="1">
      <c r="A59" s="32" t="s">
        <v>106</v>
      </c>
      <c r="B59" s="41" t="s">
        <v>128</v>
      </c>
      <c r="C59" s="80">
        <v>0</v>
      </c>
      <c r="E59" s="106"/>
    </row>
    <row r="60" spans="1:5" ht="31.5" customHeight="1">
      <c r="A60" s="32" t="s">
        <v>30</v>
      </c>
      <c r="B60" s="41" t="s">
        <v>57</v>
      </c>
      <c r="C60" s="80">
        <v>18295</v>
      </c>
      <c r="E60" s="106"/>
    </row>
    <row r="61" spans="1:5" ht="31.5" customHeight="1">
      <c r="A61" s="32" t="s">
        <v>31</v>
      </c>
      <c r="B61" s="41" t="s">
        <v>108</v>
      </c>
      <c r="C61" s="80">
        <v>0</v>
      </c>
      <c r="E61" s="106"/>
    </row>
    <row r="62" spans="1:5" ht="31.5" customHeight="1">
      <c r="A62" s="32" t="s">
        <v>107</v>
      </c>
      <c r="B62" s="41" t="s">
        <v>109</v>
      </c>
      <c r="C62" s="80">
        <v>2665</v>
      </c>
      <c r="E62" s="106"/>
    </row>
    <row r="63" spans="1:5" ht="32.25" customHeight="1">
      <c r="A63" s="34" t="s">
        <v>114</v>
      </c>
      <c r="B63" s="46" t="s">
        <v>135</v>
      </c>
      <c r="C63" s="82">
        <v>300</v>
      </c>
      <c r="E63" s="106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Tyszka Norbert</cp:lastModifiedBy>
  <cp:lastPrinted>2013-08-23T10:08:02Z</cp:lastPrinted>
  <dcterms:created xsi:type="dcterms:W3CDTF">2005-07-21T09:51:05Z</dcterms:created>
  <dcterms:modified xsi:type="dcterms:W3CDTF">2013-09-03T06:55:27Z</dcterms:modified>
  <cp:category/>
  <cp:version/>
  <cp:contentType/>
  <cp:contentStatus/>
</cp:coreProperties>
</file>