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2120" windowHeight="8130" tabRatio="910" activeTab="0"/>
  </bookViews>
  <sheets>
    <sheet name="NFZ" sheetId="1" r:id="rId1"/>
    <sheet name="CENTRALA" sheetId="2" r:id="rId2"/>
    <sheet name="Razem OW" sheetId="3" r:id="rId3"/>
    <sheet name="Dolnośląski" sheetId="4" r:id="rId4"/>
    <sheet name="KujawskoPomorski" sheetId="5" r:id="rId5"/>
    <sheet name="Lubelski" sheetId="6" r:id="rId6"/>
    <sheet name="Lubuski" sheetId="7" r:id="rId7"/>
    <sheet name="Łódzki" sheetId="8" r:id="rId8"/>
    <sheet name="Małopolski" sheetId="9" r:id="rId9"/>
    <sheet name="Mazowiecki" sheetId="10" r:id="rId10"/>
    <sheet name="Opolski" sheetId="11" r:id="rId11"/>
    <sheet name="Podkarpacki" sheetId="12" r:id="rId12"/>
    <sheet name="Podlaski" sheetId="13" r:id="rId13"/>
    <sheet name="Pomorski" sheetId="14" r:id="rId14"/>
    <sheet name="Śląski" sheetId="15" r:id="rId15"/>
    <sheet name="Świętokrzyski" sheetId="16" r:id="rId16"/>
    <sheet name="WarmińskoMazurski" sheetId="17" r:id="rId17"/>
    <sheet name="Wielkopolski" sheetId="18" r:id="rId18"/>
    <sheet name="Zachodniopomorski" sheetId="19" r:id="rId19"/>
  </sheets>
  <externalReferences>
    <externalReference r:id="rId22"/>
    <externalReference r:id="rId23"/>
    <externalReference r:id="rId24"/>
  </externalReferences>
  <definedNames>
    <definedName name="___C">[0]!___C</definedName>
    <definedName name="__C">[0]!__C</definedName>
    <definedName name="_1_0_0kos">'[1]plan'!#REF!</definedName>
    <definedName name="_2_0_0ra">'[1]plan'!#REF!</definedName>
    <definedName name="_C" localSheetId="2">'Razem OW'!_C</definedName>
    <definedName name="_C" localSheetId="18">'Zachodniopomorski'!_C</definedName>
    <definedName name="_C">'Razem OW'!_C</definedName>
    <definedName name="A" localSheetId="2">'Razem OW'!A</definedName>
    <definedName name="A" localSheetId="18">'Zachodniopomorski'!A</definedName>
    <definedName name="A">'Razem OW'!A</definedName>
    <definedName name="A_2">[0]!A_2</definedName>
    <definedName name="aa" localSheetId="2">'Razem OW'!aa</definedName>
    <definedName name="aa" localSheetId="18">'Zachodniopomorski'!aa</definedName>
    <definedName name="aa">'Razem OW'!aa</definedName>
    <definedName name="aa_2">[0]!aa_2</definedName>
    <definedName name="B">[0]!B</definedName>
    <definedName name="BILANS">'[2]plan'!#REF!</definedName>
    <definedName name="BILANSSPZ">'[2]plan'!#REF!</definedName>
    <definedName name="BV" localSheetId="2">'Razem OW'!BV</definedName>
    <definedName name="BV" localSheetId="18">'Zachodniopomorski'!BV</definedName>
    <definedName name="BV">'Razem OW'!BV</definedName>
    <definedName name="cr" localSheetId="2">'Razem OW'!cr</definedName>
    <definedName name="cr" localSheetId="18">'Zachodniopomorski'!cr</definedName>
    <definedName name="cr">'Razem OW'!cr</definedName>
    <definedName name="d" localSheetId="2">'Razem OW'!d</definedName>
    <definedName name="d" localSheetId="18">'Zachodniopomorski'!d</definedName>
    <definedName name="d">'Razem OW'!d</definedName>
    <definedName name="depozyty">#REF!</definedName>
    <definedName name="g">[0]!g</definedName>
    <definedName name="koszty">'[1]plan'!#REF!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18">'Zachodniopomorski'!mn</definedName>
    <definedName name="mn">'Razem OW'!mn</definedName>
    <definedName name="mon" localSheetId="2">'Razem OW'!mon</definedName>
    <definedName name="mon" localSheetId="18">'Zachodniopomorski'!mon</definedName>
    <definedName name="mon">'Razem OW'!mon</definedName>
    <definedName name="naleznosci">#REF!</definedName>
    <definedName name="_xlnm.Print_Area" localSheetId="1">'CENTRALA'!$A$1:$C$63</definedName>
    <definedName name="_xlnm.Print_Area" localSheetId="3">'Dolnośląski'!$A$1:$C$63</definedName>
    <definedName name="_xlnm.Print_Area" localSheetId="4">'KujawskoPomorski'!$A$1:$C$63</definedName>
    <definedName name="_xlnm.Print_Area" localSheetId="5">'Lubelski'!$A$1:$C$63</definedName>
    <definedName name="_xlnm.Print_Area" localSheetId="6">'Lubuski'!$A$1:$C$63</definedName>
    <definedName name="_xlnm.Print_Area" localSheetId="7">'Łódzki'!$A$1:$C$63</definedName>
    <definedName name="_xlnm.Print_Area" localSheetId="8">'Małopolski'!$A$1:$C$63</definedName>
    <definedName name="_xlnm.Print_Area" localSheetId="9">'Mazowiecki'!$A$1:$C$63</definedName>
    <definedName name="_xlnm.Print_Area" localSheetId="0">'NFZ'!$A$1:$C$96</definedName>
    <definedName name="_xlnm.Print_Area" localSheetId="10">'Opolski'!$A$1:$C$63</definedName>
    <definedName name="_xlnm.Print_Area" localSheetId="11">'Podkarpacki'!$A$1:$C$63</definedName>
    <definedName name="_xlnm.Print_Area" localSheetId="12">'Podlaski'!$A$1:$C$63</definedName>
    <definedName name="_xlnm.Print_Area" localSheetId="13">'Pomorski'!$A$1:$C$63</definedName>
    <definedName name="_xlnm.Print_Area" localSheetId="2">'Razem OW'!$A$1:$C$63</definedName>
    <definedName name="_xlnm.Print_Area" localSheetId="14">'Śląski'!$A$1:$C$63</definedName>
    <definedName name="_xlnm.Print_Area" localSheetId="15">'Świętokrzyski'!$A$1:$C$63</definedName>
    <definedName name="_xlnm.Print_Area" localSheetId="16">'WarmińskoMazurski'!$A$1:$C$63</definedName>
    <definedName name="_xlnm.Print_Area" localSheetId="17">'Wielkopolski'!$A$1:$C$63</definedName>
    <definedName name="_xlnm.Print_Area" localSheetId="18">'Zachodniopomorski'!$A$1:$C$63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18">'Zachodniopomorski'!rgds</definedName>
    <definedName name="rgds">'Razem OW'!rgds</definedName>
    <definedName name="_xlnm.Print_Titles" localSheetId="0">'NFZ'!$1:$6</definedName>
    <definedName name="wybkosz1">#REF!</definedName>
    <definedName name="wybkosz2">#REF!</definedName>
    <definedName name="za" localSheetId="2">'Razem OW'!za</definedName>
    <definedName name="za" localSheetId="18">'Zachodniopomorski'!za</definedName>
    <definedName name="za">'Razem OW'!za</definedName>
  </definedNames>
  <calcPr fullCalcOnLoad="1" fullPrecision="0"/>
</workbook>
</file>

<file path=xl/sharedStrings.xml><?xml version="1.0" encoding="utf-8"?>
<sst xmlns="http://schemas.openxmlformats.org/spreadsheetml/2006/main" count="2305" uniqueCount="207">
  <si>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</si>
  <si>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</si>
  <si>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</si>
  <si>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</si>
  <si>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</si>
  <si>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</si>
  <si>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</si>
  <si>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</si>
  <si>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</si>
  <si>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</si>
  <si>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</si>
  <si>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</si>
  <si>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</si>
  <si>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</si>
  <si>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</si>
  <si>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</si>
  <si>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</si>
  <si>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</si>
  <si>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</si>
  <si>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</si>
  <si>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</si>
  <si>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</si>
  <si>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</si>
  <si>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</si>
  <si>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</si>
  <si>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</si>
  <si>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</si>
  <si>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</si>
  <si>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</si>
  <si>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</si>
  <si>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</si>
  <si>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</si>
  <si>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</si>
  <si>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</si>
  <si>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</si>
  <si>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</si>
  <si>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</si>
  <si>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</si>
  <si>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</si>
  <si>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</si>
  <si>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</si>
  <si>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</si>
  <si>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</si>
  <si>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</si>
  <si>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</si>
  <si>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</si>
  <si>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</si>
  <si>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</si>
  <si>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</si>
  <si>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</si>
  <si>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</si>
  <si>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</si>
  <si>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</si>
  <si>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</si>
  <si>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</si>
  <si>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ubezpieczenie społeczne i inne świadczenia, w tym:</t>
  </si>
  <si>
    <t>Wyszczególnienie</t>
  </si>
  <si>
    <t>rezerwa na zobowiązania wynikające z postępowań sądowych</t>
  </si>
  <si>
    <t>B2.3.1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</si>
  <si>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</si>
  <si>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</si>
  <si>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</si>
  <si>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</si>
  <si>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 xml:space="preserve">Koszty Dolnośląskiego Oddziału Wojewódzkiego Narodowego Funduszu Zdrowia </t>
  </si>
  <si>
    <t>Koszty Kujawsko-Pomorskiego Oddziału Wojewódzkiego Narodowego Funduszu Zdrowia</t>
  </si>
  <si>
    <t>Koszty Lubelskiego Oddziału Wojewódzkiego Narodowego Funduszu Zdrowia</t>
  </si>
  <si>
    <t>Koszty Lubuskiego Oddziału Wojewódzkiego Narodowego Funduszu Zdrowia</t>
  </si>
  <si>
    <t>Koszty Łódzkiego Oddziału Wojewódzkiego Narodowego Funduszu Zdrowia</t>
  </si>
  <si>
    <t>Koszty Małopolskiego Oddziału Wojewódzkiego Narodowego Funduszu Zdrowia</t>
  </si>
  <si>
    <t>Koszty Mazowieckiego Oddziału Wojewódzkiego Narodowego Funduszu Zdrowia</t>
  </si>
  <si>
    <t>Koszty Opolskiego Oddziału Wojewódzkiego Narodowego Funduszu Zdrowia</t>
  </si>
  <si>
    <t>Koszty Podkarpackiego Oddziału Wojewódzkiego Narodowego Funduszu Zdrowia</t>
  </si>
  <si>
    <t>Koszty Podlaskiego Oddziału Wojewódzkiego Narodowego Funduszu Zdrowia</t>
  </si>
  <si>
    <t>Koszty Pomorskiego Oddziału Wojewódzkiego Narodowego Funduszu Zdrowia</t>
  </si>
  <si>
    <t>Koszty Śląskiego Oddziału Wojewódzkiego Narodowego Funduszu Zdrowia</t>
  </si>
  <si>
    <t>Koszty Świętokrzyskiego Oddziału Wojewódzkiego Narodowego Funduszu Zdrowia</t>
  </si>
  <si>
    <t>Koszty Warmińsko-Mazurskiego Oddziału Wojewódzkiego Narodowego Funduszu Zdrowia</t>
  </si>
  <si>
    <t>Koszty Wielkopolskiego Oddziału Wojewódzkiego Narodowego Funduszu Zdrowia</t>
  </si>
  <si>
    <t>Koszty Zachodniopomorskiego Oddziału Wojewódzkiego Narodowego Funduszu Zdrowia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</si>
  <si>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</si>
  <si>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</si>
  <si>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</si>
  <si>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</si>
  <si>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</si>
  <si>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</si>
  <si>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</si>
  <si>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</si>
  <si>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</si>
  <si>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</si>
  <si>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</si>
  <si>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</si>
  <si>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</si>
  <si>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</si>
  <si>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</si>
  <si>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</si>
  <si>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</si>
  <si>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</si>
  <si>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</si>
  <si>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</si>
  <si>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</si>
  <si>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</si>
  <si>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</si>
  <si>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</si>
  <si>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</si>
  <si>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</si>
  <si>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</si>
  <si>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</si>
  <si>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</si>
  <si>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</si>
  <si>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</si>
  <si>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</si>
  <si>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</si>
  <si>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</si>
  <si>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</si>
  <si>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</si>
  <si>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</si>
  <si>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</si>
  <si>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</si>
  <si>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</si>
  <si>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</si>
  <si>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</si>
  <si>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</si>
  <si>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</si>
  <si>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</si>
  <si>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</si>
  <si>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</si>
  <si>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</si>
  <si>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</si>
  <si>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</si>
  <si>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</si>
  <si>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</si>
  <si>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</si>
  <si>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</si>
  <si>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</si>
  <si>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</si>
  <si>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</si>
  <si>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</si>
  <si>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</si>
  <si>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</si>
  <si>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</si>
  <si>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</si>
  <si>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</si>
  <si>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</si>
  <si>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</si>
  <si>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</si>
  <si>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</si>
  <si>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</si>
  <si>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</si>
  <si>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</si>
  <si>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</si>
  <si>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</si>
  <si>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</si>
  <si>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</si>
  <si>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</si>
  <si>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</si>
  <si>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</si>
  <si>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</si>
  <si>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</si>
  <si>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</si>
  <si>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</si>
  <si>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</si>
  <si>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</si>
  <si>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</si>
  <si>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</si>
  <si>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</si>
  <si>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</si>
  <si>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</si>
  <si>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</si>
  <si>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</si>
  <si>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</si>
  <si>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</si>
  <si>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</si>
  <si>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</si>
  <si>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</si>
  <si>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</si>
  <si>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</si>
  <si>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</si>
  <si>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</si>
  <si>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</si>
  <si>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</si>
  <si>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</si>
  <si>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</si>
  <si>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</si>
  <si>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</si>
  <si>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</si>
  <si>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</si>
  <si>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</si>
  <si>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</si>
  <si>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</si>
  <si>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</si>
  <si>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</si>
  <si>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</si>
  <si>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</si>
  <si>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</si>
  <si>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</si>
  <si>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Koszty administracyjne (D1 + … + D9), w tym:</t>
  </si>
  <si>
    <t>Koszty administracyjne ( D1+...+D9 ), w tym</t>
  </si>
  <si>
    <t>Koszty świadczeń opieki zdrowotnej  (B2.1 + … + B2.18), w tym:</t>
  </si>
  <si>
    <t>świadczenia opieki zdrowotnej kontraktowane odrębnie</t>
  </si>
  <si>
    <t>koszty świadczeń opieki zdrowotnej z lat ubiegłych</t>
  </si>
  <si>
    <t>rezerwa, o której mowa w art. 118 ust. 2 pkt 2 lit. c ustawy</t>
  </si>
  <si>
    <t>Koszty Narodowego Funduszu Zdrowia - łącznie</t>
  </si>
  <si>
    <t>ROCZNY PLAN FINANSOWY NARODOWEGO FUNDUSZU ZDROWIA NA ROK 2014</t>
  </si>
  <si>
    <t>Plan finansowy Narodowego Funduszu Zdrowia na rok 2014</t>
  </si>
  <si>
    <t>Plan finansowy Centrali Narodowego Funduszu Zdrowia na rok 2014</t>
  </si>
  <si>
    <t>Plan finansowy OW NFZ na rok 2014</t>
  </si>
  <si>
    <t>Plan finansowy oddziału wojewódzkiego Narodowego Funduszu Zdrowia na rok 2014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</si>
</sst>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66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 CE"/>
      <family val="0"/>
    </font>
    <font>
      <b/>
      <sz val="24"/>
      <name val="Times New Roman"/>
      <family val="1"/>
    </font>
    <font>
      <b/>
      <sz val="20"/>
      <name val="Verdana"/>
      <family val="2"/>
    </font>
    <font>
      <sz val="10"/>
      <name val="Verdana"/>
      <family val="2"/>
    </font>
    <font>
      <b/>
      <sz val="26"/>
      <name val="Times New Roman CE"/>
      <family val="0"/>
    </font>
    <font>
      <b/>
      <sz val="12"/>
      <name val="Times New Roman CE"/>
      <family val="1"/>
    </font>
    <font>
      <b/>
      <sz val="24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18"/>
      <name val="Times New Roman"/>
      <family val="1"/>
    </font>
    <font>
      <b/>
      <sz val="20"/>
      <name val="Times New Roman CE"/>
      <family val="1"/>
    </font>
    <font>
      <sz val="16"/>
      <name val="Times New Roman"/>
      <family val="1"/>
    </font>
    <font>
      <sz val="16"/>
      <name val="Times New Roman CE"/>
      <family val="0"/>
    </font>
    <font>
      <sz val="18"/>
      <name val="Times New Roman"/>
      <family val="1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8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7" borderId="1" applyNumberFormat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4" fillId="33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vertical="center"/>
      <protection locked="0"/>
    </xf>
    <xf numFmtId="0" fontId="6" fillId="3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3" fontId="13" fillId="34" borderId="10" xfId="0" applyNumberFormat="1" applyFont="1" applyFill="1" applyBorder="1" applyAlignment="1">
      <alignment horizontal="right" vertical="center"/>
    </xf>
    <xf numFmtId="0" fontId="18" fillId="34" borderId="0" xfId="0" applyFont="1" applyFill="1" applyAlignment="1">
      <alignment/>
    </xf>
    <xf numFmtId="3" fontId="13" fillId="34" borderId="10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3" fontId="11" fillId="34" borderId="10" xfId="0" applyNumberFormat="1" applyFont="1" applyFill="1" applyBorder="1" applyAlignment="1">
      <alignment horizontal="right" vertical="center"/>
    </xf>
    <xf numFmtId="49" fontId="9" fillId="34" borderId="10" xfId="65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0" xfId="68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2" fillId="34" borderId="10" xfId="68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vertical="center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0" fontId="23" fillId="0" borderId="10" xfId="68" applyFont="1" applyFill="1" applyBorder="1" applyAlignment="1" applyProtection="1">
      <alignment horizontal="center" vertical="center" wrapText="1"/>
      <protection/>
    </xf>
    <xf numFmtId="0" fontId="23" fillId="0" borderId="10" xfId="68" applyFont="1" applyFill="1" applyBorder="1" applyAlignment="1" applyProtection="1">
      <alignment horizontal="center" vertical="center" wrapText="1"/>
      <protection/>
    </xf>
    <xf numFmtId="0" fontId="24" fillId="0" borderId="10" xfId="68" applyFont="1" applyFill="1" applyBorder="1" applyAlignment="1" applyProtection="1">
      <alignment horizontal="center" vertical="center" wrapText="1"/>
      <protection/>
    </xf>
    <xf numFmtId="0" fontId="12" fillId="0" borderId="10" xfId="68" applyFont="1" applyFill="1" applyBorder="1" applyAlignment="1" applyProtection="1">
      <alignment horizontal="center" vertical="center" wrapText="1"/>
      <protection/>
    </xf>
    <xf numFmtId="0" fontId="12" fillId="34" borderId="10" xfId="68" applyFont="1" applyFill="1" applyBorder="1" applyAlignment="1" applyProtection="1">
      <alignment horizontal="center" vertical="center" wrapText="1"/>
      <protection/>
    </xf>
    <xf numFmtId="0" fontId="7" fillId="0" borderId="10" xfId="68" applyFont="1" applyFill="1" applyBorder="1" applyAlignment="1" applyProtection="1">
      <alignment horizontal="left" vertical="center" wrapText="1" indent="3"/>
      <protection/>
    </xf>
    <xf numFmtId="0" fontId="23" fillId="0" borderId="10" xfId="68" applyFont="1" applyFill="1" applyBorder="1" applyAlignment="1" applyProtection="1">
      <alignment horizontal="left" vertical="center" wrapText="1" indent="2"/>
      <protection/>
    </xf>
    <xf numFmtId="0" fontId="23" fillId="0" borderId="10" xfId="65" applyFont="1" applyFill="1" applyBorder="1" applyAlignment="1" applyProtection="1">
      <alignment horizontal="left" vertical="center" wrapText="1" indent="2"/>
      <protection/>
    </xf>
    <xf numFmtId="0" fontId="24" fillId="0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8" applyFont="1" applyFill="1" applyBorder="1" applyAlignment="1" applyProtection="1">
      <alignment horizontal="left" vertical="center" wrapText="1" indent="1"/>
      <protection/>
    </xf>
    <xf numFmtId="0" fontId="5" fillId="34" borderId="10" xfId="68" applyFont="1" applyFill="1" applyBorder="1" applyAlignment="1" applyProtection="1">
      <alignment horizontal="left" vertical="center" wrapText="1" indent="1"/>
      <protection/>
    </xf>
    <xf numFmtId="0" fontId="24" fillId="0" borderId="10" xfId="68" applyFont="1" applyFill="1" applyBorder="1" applyAlignment="1" applyProtection="1">
      <alignment horizontal="left" vertical="center" wrapText="1" indent="2"/>
      <protection/>
    </xf>
    <xf numFmtId="0" fontId="24" fillId="0" borderId="10" xfId="67" applyFont="1" applyFill="1" applyBorder="1" applyAlignment="1" applyProtection="1">
      <alignment horizontal="left" vertical="center" wrapText="1" indent="2"/>
      <protection/>
    </xf>
    <xf numFmtId="0" fontId="2" fillId="0" borderId="10" xfId="68" applyFont="1" applyFill="1" applyBorder="1" applyAlignment="1" applyProtection="1">
      <alignment horizontal="center" vertical="center" wrapText="1"/>
      <protection/>
    </xf>
    <xf numFmtId="0" fontId="3" fillId="0" borderId="10" xfId="67" applyFont="1" applyFill="1" applyBorder="1" applyAlignment="1" applyProtection="1">
      <alignment horizontal="left" vertical="center" wrapText="1" indent="3"/>
      <protection/>
    </xf>
    <xf numFmtId="0" fontId="3" fillId="0" borderId="10" xfId="67" applyFont="1" applyFill="1" applyBorder="1" applyAlignment="1" applyProtection="1">
      <alignment horizontal="left" vertical="center" wrapText="1" indent="4"/>
      <protection/>
    </xf>
    <xf numFmtId="0" fontId="12" fillId="34" borderId="10" xfId="68" applyFont="1" applyFill="1" applyBorder="1" applyAlignment="1" applyProtection="1">
      <alignment horizontal="left" vertical="center" wrapText="1" indent="1"/>
      <protection/>
    </xf>
    <xf numFmtId="0" fontId="12" fillId="34" borderId="10" xfId="68" applyFont="1" applyFill="1" applyBorder="1" applyAlignment="1" applyProtection="1">
      <alignment horizontal="left" vertical="center" wrapText="1" indent="1"/>
      <protection/>
    </xf>
    <xf numFmtId="49" fontId="9" fillId="34" borderId="10" xfId="65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>
      <alignment/>
    </xf>
    <xf numFmtId="0" fontId="21" fillId="0" borderId="0" xfId="0" applyFont="1" applyFill="1" applyAlignment="1" applyProtection="1">
      <alignment vertical="center"/>
      <protection locked="0"/>
    </xf>
    <xf numFmtId="0" fontId="12" fillId="0" borderId="10" xfId="68" applyFont="1" applyFill="1" applyBorder="1" applyAlignment="1" applyProtection="1">
      <alignment horizontal="left" vertical="center" wrapText="1" indent="2"/>
      <protection/>
    </xf>
    <xf numFmtId="49" fontId="9" fillId="34" borderId="10" xfId="0" applyNumberFormat="1" applyFont="1" applyFill="1" applyBorder="1" applyAlignment="1">
      <alignment horizontal="center" vertical="center"/>
    </xf>
    <xf numFmtId="0" fontId="22" fillId="34" borderId="10" xfId="68" applyFont="1" applyFill="1" applyBorder="1" applyAlignment="1" applyProtection="1">
      <alignment horizontal="center" vertical="center" wrapText="1"/>
      <protection/>
    </xf>
    <xf numFmtId="0" fontId="22" fillId="34" borderId="10" xfId="68" applyFont="1" applyFill="1" applyBorder="1" applyAlignment="1" applyProtection="1">
      <alignment horizontal="left" vertical="center" wrapText="1" indent="1"/>
      <protection/>
    </xf>
    <xf numFmtId="0" fontId="12" fillId="0" borderId="10" xfId="68" applyFont="1" applyFill="1" applyBorder="1" applyAlignment="1" applyProtection="1">
      <alignment horizontal="center" vertical="center" wrapText="1"/>
      <protection/>
    </xf>
    <xf numFmtId="0" fontId="12" fillId="0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8" applyFont="1" applyFill="1" applyBorder="1" applyAlignment="1" applyProtection="1" quotePrefix="1">
      <alignment horizontal="center" vertical="center" wrapText="1"/>
      <protection/>
    </xf>
    <xf numFmtId="0" fontId="22" fillId="34" borderId="10" xfId="68" applyFont="1" applyFill="1" applyBorder="1" applyAlignment="1" applyProtection="1" quotePrefix="1">
      <alignment horizontal="center" vertical="center" wrapText="1"/>
      <protection/>
    </xf>
    <xf numFmtId="0" fontId="22" fillId="34" borderId="10" xfId="68" applyFont="1" applyFill="1" applyBorder="1" applyAlignment="1" applyProtection="1" quotePrefix="1">
      <alignment horizontal="left" vertical="center" wrapText="1" indent="1"/>
      <protection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 quotePrefix="1">
      <alignment horizontal="left" vertical="center" wrapText="1" indent="2"/>
      <protection/>
    </xf>
    <xf numFmtId="0" fontId="17" fillId="0" borderId="10" xfId="68" applyFont="1" applyFill="1" applyBorder="1" applyAlignment="1" applyProtection="1">
      <alignment horizontal="center" vertical="center" wrapText="1"/>
      <protection/>
    </xf>
    <xf numFmtId="0" fontId="17" fillId="0" borderId="10" xfId="68" applyFont="1" applyFill="1" applyBorder="1" applyAlignment="1" applyProtection="1">
      <alignment horizontal="left" vertical="center" wrapText="1" indent="2"/>
      <protection/>
    </xf>
    <xf numFmtId="0" fontId="12" fillId="34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0" fontId="17" fillId="0" borderId="10" xfId="68" applyFont="1" applyFill="1" applyBorder="1" applyAlignment="1" applyProtection="1">
      <alignment horizontal="center" vertical="center" wrapText="1"/>
      <protection/>
    </xf>
    <xf numFmtId="0" fontId="17" fillId="0" borderId="10" xfId="67" applyFont="1" applyFill="1" applyBorder="1" applyAlignment="1" applyProtection="1">
      <alignment horizontal="left" vertical="center" wrapText="1" indent="3"/>
      <protection/>
    </xf>
    <xf numFmtId="0" fontId="22" fillId="34" borderId="10" xfId="67" applyFont="1" applyFill="1" applyBorder="1" applyAlignment="1" applyProtection="1">
      <alignment horizontal="center" vertical="center" wrapText="1"/>
      <protection/>
    </xf>
    <xf numFmtId="0" fontId="22" fillId="34" borderId="10" xfId="67" applyFont="1" applyFill="1" applyBorder="1" applyAlignment="1" applyProtection="1">
      <alignment horizontal="left" vertical="center" wrapText="1" indent="1"/>
      <protection/>
    </xf>
    <xf numFmtId="0" fontId="22" fillId="34" borderId="11" xfId="67" applyFont="1" applyFill="1" applyBorder="1" applyAlignment="1" applyProtection="1">
      <alignment horizontal="left" vertical="center" wrapText="1" indent="1"/>
      <protection/>
    </xf>
    <xf numFmtId="0" fontId="22" fillId="34" borderId="11" xfId="68" applyFont="1" applyFill="1" applyBorder="1" applyAlignment="1" applyProtection="1">
      <alignment horizontal="left" vertical="center" wrapText="1" indent="1"/>
      <protection/>
    </xf>
    <xf numFmtId="0" fontId="25" fillId="0" borderId="0" xfId="0" applyFont="1" applyFill="1" applyAlignment="1">
      <alignment/>
    </xf>
    <xf numFmtId="0" fontId="15" fillId="0" borderId="0" xfId="0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0" fontId="23" fillId="0" borderId="10" xfId="68" applyFont="1" applyFill="1" applyBorder="1" applyAlignment="1" applyProtection="1">
      <alignment horizontal="left" vertical="center" wrapText="1" indent="2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/>
    </xf>
    <xf numFmtId="3" fontId="13" fillId="34" borderId="10" xfId="0" applyNumberFormat="1" applyFont="1" applyFill="1" applyBorder="1" applyAlignment="1" applyProtection="1">
      <alignment horizontal="right" vertical="center"/>
      <protection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11" fillId="35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Alignment="1" applyProtection="1">
      <alignment vertical="center"/>
      <protection locked="0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21" fillId="33" borderId="0" xfId="0" applyFont="1" applyFill="1" applyBorder="1" applyAlignment="1" applyProtection="1">
      <alignment vertical="center"/>
      <protection locked="0"/>
    </xf>
    <xf numFmtId="0" fontId="7" fillId="0" borderId="10" xfId="68" applyFont="1" applyFill="1" applyBorder="1" applyAlignment="1" applyProtection="1">
      <alignment horizontal="left" vertical="center" wrapText="1" indent="3"/>
      <protection/>
    </xf>
    <xf numFmtId="0" fontId="4" fillId="35" borderId="10" xfId="68" applyFont="1" applyFill="1" applyBorder="1" applyAlignment="1" applyProtection="1">
      <alignment horizontal="center" vertical="center" wrapText="1"/>
      <protection/>
    </xf>
    <xf numFmtId="0" fontId="7" fillId="35" borderId="10" xfId="68" applyFont="1" applyFill="1" applyBorder="1" applyAlignment="1" applyProtection="1">
      <alignment horizontal="left" vertical="center" wrapText="1" indent="3"/>
      <protection/>
    </xf>
    <xf numFmtId="0" fontId="4" fillId="35" borderId="0" xfId="0" applyFont="1" applyFill="1" applyAlignment="1" applyProtection="1">
      <alignment vertical="center"/>
      <protection locked="0"/>
    </xf>
    <xf numFmtId="0" fontId="21" fillId="0" borderId="0" xfId="0" applyFont="1" applyFill="1" applyBorder="1" applyAlignment="1">
      <alignment vertical="center" wrapText="1"/>
    </xf>
    <xf numFmtId="3" fontId="11" fillId="0" borderId="10" xfId="0" applyNumberFormat="1" applyFont="1" applyFill="1" applyBorder="1" applyAlignment="1" applyProtection="1">
      <alignment vertical="center"/>
      <protection/>
    </xf>
    <xf numFmtId="3" fontId="11" fillId="35" borderId="1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center" vertical="center"/>
    </xf>
    <xf numFmtId="3" fontId="13" fillId="36" borderId="10" xfId="0" applyNumberFormat="1" applyFont="1" applyFill="1" applyBorder="1" applyAlignment="1" applyProtection="1">
      <alignment horizontal="right" vertical="center"/>
      <protection/>
    </xf>
    <xf numFmtId="3" fontId="9" fillId="34" borderId="10" xfId="65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>
      <alignment horizontal="right" vertical="center"/>
    </xf>
    <xf numFmtId="3" fontId="11" fillId="35" borderId="10" xfId="0" applyNumberFormat="1" applyFont="1" applyFill="1" applyBorder="1" applyAlignment="1">
      <alignment horizontal="right" vertical="center"/>
    </xf>
    <xf numFmtId="3" fontId="13" fillId="36" borderId="10" xfId="0" applyNumberFormat="1" applyFont="1" applyFill="1" applyBorder="1" applyAlignment="1">
      <alignment horizontal="right" vertical="center"/>
    </xf>
    <xf numFmtId="3" fontId="16" fillId="34" borderId="10" xfId="0" applyNumberFormat="1" applyFont="1" applyFill="1" applyBorder="1" applyAlignment="1">
      <alignment horizontal="right" vertical="center"/>
    </xf>
    <xf numFmtId="168" fontId="65" fillId="33" borderId="0" xfId="70" applyNumberFormat="1" applyFont="1" applyFill="1" applyBorder="1" applyAlignment="1" applyProtection="1">
      <alignment vertical="center"/>
      <protection locked="0"/>
    </xf>
    <xf numFmtId="0" fontId="65" fillId="33" borderId="0" xfId="0" applyFont="1" applyFill="1" applyBorder="1" applyAlignment="1" applyProtection="1">
      <alignment vertical="center"/>
      <protection locked="0"/>
    </xf>
    <xf numFmtId="3" fontId="4" fillId="34" borderId="0" xfId="0" applyNumberFormat="1" applyFont="1" applyFill="1" applyAlignment="1" applyProtection="1">
      <alignment vertical="center"/>
      <protection locked="0"/>
    </xf>
    <xf numFmtId="3" fontId="7" fillId="34" borderId="0" xfId="0" applyNumberFormat="1" applyFont="1" applyFill="1" applyAlignment="1" applyProtection="1">
      <alignment vertical="center"/>
      <protection locked="0"/>
    </xf>
    <xf numFmtId="10" fontId="31" fillId="34" borderId="0" xfId="70" applyNumberFormat="1" applyFont="1" applyFill="1" applyAlignment="1" applyProtection="1">
      <alignment vertical="center"/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1" fillId="34" borderId="10" xfId="65" applyFont="1" applyFill="1" applyBorder="1" applyAlignment="1" applyProtection="1">
      <alignment horizontal="center" vertical="center" wrapText="1"/>
      <protection/>
    </xf>
    <xf numFmtId="3" fontId="30" fillId="34" borderId="12" xfId="66" applyNumberFormat="1" applyFont="1" applyFill="1" applyBorder="1" applyAlignment="1">
      <alignment horizontal="center" vertical="center" wrapText="1"/>
      <protection/>
    </xf>
    <xf numFmtId="3" fontId="30" fillId="34" borderId="13" xfId="66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 applyProtection="1">
      <alignment horizontal="center" vertical="top" wrapText="1"/>
      <protection locked="0"/>
    </xf>
    <xf numFmtId="3" fontId="30" fillId="34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65" applyFont="1" applyFill="1" applyBorder="1" applyAlignment="1" applyProtection="1">
      <alignment horizontal="center" vertical="center" wrapText="1"/>
      <protection locked="0"/>
    </xf>
    <xf numFmtId="0" fontId="11" fillId="34" borderId="10" xfId="65" applyFont="1" applyFill="1" applyBorder="1" applyAlignment="1" applyProtection="1">
      <alignment horizontal="center" vertical="center" wrapText="1"/>
      <protection locked="0"/>
    </xf>
  </cellXfs>
  <cellStyles count="66">
    <cellStyle name="Normal" xfId="0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20% - akcent 1" xfId="23"/>
    <cellStyle name="20% - akcent 2" xfId="24"/>
    <cellStyle name="20% - akcent 3" xfId="25"/>
    <cellStyle name="20% - akcent 4" xfId="26"/>
    <cellStyle name="20% - akcent 5" xfId="27"/>
    <cellStyle name="20% - akcent 6" xfId="28"/>
    <cellStyle name="40% - akcent 1" xfId="29"/>
    <cellStyle name="40% - akcent 2" xfId="30"/>
    <cellStyle name="40% - akcent 3" xfId="31"/>
    <cellStyle name="40% - akcent 4" xfId="32"/>
    <cellStyle name="40% - akcent 5" xfId="33"/>
    <cellStyle name="40% - akcent 6" xfId="34"/>
    <cellStyle name="60% - akcent 1" xfId="35"/>
    <cellStyle name="60% - akcent 2" xfId="36"/>
    <cellStyle name="60% - akcent 3" xfId="37"/>
    <cellStyle name="60% - akcent 4" xfId="38"/>
    <cellStyle name="60% - akcent 5" xfId="39"/>
    <cellStyle name="60% - akcent 6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Comma [0]_laroux" xfId="47"/>
    <cellStyle name="Comma_laroux" xfId="48"/>
    <cellStyle name="Currency [0]_laroux" xfId="49"/>
    <cellStyle name="Currency_laroux" xfId="50"/>
    <cellStyle name="Dane wejściowe" xfId="51"/>
    <cellStyle name="Dane wyjściowe" xfId="52"/>
    <cellStyle name="Dobre" xfId="53"/>
    <cellStyle name="Comma" xfId="54"/>
    <cellStyle name="Comma [0]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_laroux" xfId="63"/>
    <cellStyle name="normální_laroux" xfId="64"/>
    <cellStyle name="Normalny_03PlFin_0403" xfId="65"/>
    <cellStyle name="Normalny_2007.06.18 -2v- Plan finansowy na lata 2004 - 2010" xfId="66"/>
    <cellStyle name="Normalny_WfMgkr1" xfId="67"/>
    <cellStyle name="Normalny_Wzór z 09.10.2001" xfId="68"/>
    <cellStyle name="Obliczenia" xfId="69"/>
    <cellStyle name="Percent" xfId="70"/>
    <cellStyle name="Styl 1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Złe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17P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atarzyna.sadowska\Ustawienia%20lokalne\Temporary%20Internet%20Files\OLK78\Baza%20Danych%201999\Plany%20Finansowe\Ok\17P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01p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01pw"/>
      <sheetName val="01pw.xls"/>
    </sheetNames>
    <definedNames>
      <definedName name="PETL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06"/>
  <sheetViews>
    <sheetView showGridLines="0" tabSelected="1" view="pageBreakPreview" zoomScale="55" zoomScaleNormal="55" zoomScaleSheetLayoutView="55" zoomScalePageLayoutView="0" workbookViewId="0" topLeftCell="A1">
      <pane xSplit="2" ySplit="6" topLeftCell="C7" activePane="bottomRight" state="frozen"/>
      <selection pane="topLeft" activeCell="D100" sqref="D100"/>
      <selection pane="topRight" activeCell="D100" sqref="D100"/>
      <selection pane="bottomLeft" activeCell="D100" sqref="D100"/>
      <selection pane="bottomRight" activeCell="C7" sqref="C7:C96"/>
    </sheetView>
  </sheetViews>
  <sheetFormatPr defaultColWidth="9.00390625" defaultRowHeight="12.75"/>
  <cols>
    <col min="1" max="1" width="9.125" style="20" customWidth="1"/>
    <col min="2" max="2" width="128.75390625" style="20" customWidth="1"/>
    <col min="3" max="3" width="25.75390625" style="7" customWidth="1"/>
    <col min="4" max="16384" width="9.125" style="7" customWidth="1"/>
  </cols>
  <sheetData>
    <row r="1" spans="1:3" s="73" customFormat="1" ht="54.75" customHeight="1">
      <c r="A1" s="108" t="s">
        <v>202</v>
      </c>
      <c r="B1" s="108"/>
      <c r="C1" s="108"/>
    </row>
    <row r="2" spans="1:3" s="50" customFormat="1" ht="35.25" customHeight="1">
      <c r="A2" s="107" t="s">
        <v>201</v>
      </c>
      <c r="B2" s="107"/>
      <c r="C2" s="92"/>
    </row>
    <row r="3" spans="1:3" s="10" customFormat="1" ht="36" customHeight="1">
      <c r="A3" s="8"/>
      <c r="B3" s="9"/>
      <c r="C3" s="95"/>
    </row>
    <row r="4" spans="1:3" s="11" customFormat="1" ht="38.25" customHeight="1">
      <c r="A4" s="109" t="s">
        <v>139</v>
      </c>
      <c r="B4" s="109" t="s">
        <v>56</v>
      </c>
      <c r="C4" s="110" t="s">
        <v>203</v>
      </c>
    </row>
    <row r="5" spans="1:3" s="11" customFormat="1" ht="38.25" customHeight="1">
      <c r="A5" s="109"/>
      <c r="B5" s="109"/>
      <c r="C5" s="111"/>
    </row>
    <row r="6" spans="1:3" s="12" customFormat="1" ht="19.5" customHeight="1">
      <c r="A6" s="48">
        <v>1</v>
      </c>
      <c r="B6" s="53">
        <v>2</v>
      </c>
      <c r="C6" s="97">
        <v>3</v>
      </c>
    </row>
    <row r="7" spans="1:3" s="14" customFormat="1" ht="63.75" customHeight="1">
      <c r="A7" s="54">
        <v>1</v>
      </c>
      <c r="B7" s="55" t="s">
        <v>137</v>
      </c>
      <c r="C7" s="13">
        <f>C8+C9</f>
        <v>63479324</v>
      </c>
    </row>
    <row r="8" spans="1:3" ht="30" customHeight="1">
      <c r="A8" s="56" t="s">
        <v>81</v>
      </c>
      <c r="B8" s="57" t="s">
        <v>82</v>
      </c>
      <c r="C8" s="98">
        <v>60233502</v>
      </c>
    </row>
    <row r="9" spans="1:3" ht="30" customHeight="1">
      <c r="A9" s="56" t="s">
        <v>83</v>
      </c>
      <c r="B9" s="57" t="s">
        <v>84</v>
      </c>
      <c r="C9" s="98">
        <v>3245822</v>
      </c>
    </row>
    <row r="10" spans="1:3" s="14" customFormat="1" ht="63.75" customHeight="1">
      <c r="A10" s="54">
        <v>2</v>
      </c>
      <c r="B10" s="55" t="s">
        <v>134</v>
      </c>
      <c r="C10" s="13">
        <f>C11+C12</f>
        <v>0</v>
      </c>
    </row>
    <row r="11" spans="1:3" ht="30" customHeight="1">
      <c r="A11" s="56" t="s">
        <v>85</v>
      </c>
      <c r="B11" s="57" t="s">
        <v>86</v>
      </c>
      <c r="C11" s="98">
        <v>0</v>
      </c>
    </row>
    <row r="12" spans="1:3" ht="30" customHeight="1">
      <c r="A12" s="56" t="s">
        <v>87</v>
      </c>
      <c r="B12" s="57" t="s">
        <v>88</v>
      </c>
      <c r="C12" s="98">
        <v>0</v>
      </c>
    </row>
    <row r="13" spans="1:3" s="14" customFormat="1" ht="39.75" customHeight="1">
      <c r="A13" s="54">
        <v>3</v>
      </c>
      <c r="B13" s="55" t="s">
        <v>89</v>
      </c>
      <c r="C13" s="13">
        <f>C14+C15</f>
        <v>100000</v>
      </c>
    </row>
    <row r="14" spans="1:3" ht="30" customHeight="1">
      <c r="A14" s="56" t="s">
        <v>90</v>
      </c>
      <c r="B14" s="57" t="s">
        <v>82</v>
      </c>
      <c r="C14" s="98">
        <v>100000</v>
      </c>
    </row>
    <row r="15" spans="1:3" ht="30" customHeight="1">
      <c r="A15" s="56" t="s">
        <v>91</v>
      </c>
      <c r="B15" s="57" t="s">
        <v>84</v>
      </c>
      <c r="C15" s="98">
        <v>0</v>
      </c>
    </row>
    <row r="16" spans="1:3" s="14" customFormat="1" ht="39" customHeight="1">
      <c r="A16" s="54">
        <v>4</v>
      </c>
      <c r="B16" s="55" t="s">
        <v>192</v>
      </c>
      <c r="C16" s="13">
        <f>C17+C18</f>
        <v>122030</v>
      </c>
    </row>
    <row r="17" spans="1:3" ht="30" customHeight="1">
      <c r="A17" s="58" t="s">
        <v>92</v>
      </c>
      <c r="B17" s="57" t="s">
        <v>93</v>
      </c>
      <c r="C17" s="98">
        <f>ROUND(C8*0.99*0.002,0)</f>
        <v>119262</v>
      </c>
    </row>
    <row r="18" spans="1:3" ht="30" customHeight="1">
      <c r="A18" s="58" t="s">
        <v>94</v>
      </c>
      <c r="B18" s="57" t="s">
        <v>95</v>
      </c>
      <c r="C18" s="98">
        <f>ROUND((C9-1862004)*0.002,0)</f>
        <v>2768</v>
      </c>
    </row>
    <row r="19" spans="1:3" s="14" customFormat="1" ht="63.75" customHeight="1">
      <c r="A19" s="59" t="s">
        <v>152</v>
      </c>
      <c r="B19" s="60" t="s">
        <v>151</v>
      </c>
      <c r="C19" s="13">
        <f>(C7-C10+C13-C16)+C20+C21+C22+C23</f>
        <v>65611766</v>
      </c>
    </row>
    <row r="20" spans="1:3" ht="31.5" customHeight="1">
      <c r="A20" s="56" t="s">
        <v>96</v>
      </c>
      <c r="B20" s="61" t="s">
        <v>97</v>
      </c>
      <c r="C20" s="98">
        <v>131309</v>
      </c>
    </row>
    <row r="21" spans="1:3" ht="31.5" customHeight="1">
      <c r="A21" s="56" t="s">
        <v>98</v>
      </c>
      <c r="B21" s="61" t="s">
        <v>99</v>
      </c>
      <c r="C21" s="98">
        <v>0</v>
      </c>
    </row>
    <row r="22" spans="1:3" ht="50.25" customHeight="1">
      <c r="A22" s="56" t="s">
        <v>100</v>
      </c>
      <c r="B22" s="61" t="s">
        <v>193</v>
      </c>
      <c r="C22" s="98">
        <v>183204</v>
      </c>
    </row>
    <row r="23" spans="1:3" ht="31.5" customHeight="1">
      <c r="A23" s="56" t="s">
        <v>101</v>
      </c>
      <c r="B23" s="62" t="s">
        <v>102</v>
      </c>
      <c r="C23" s="98">
        <v>1839959</v>
      </c>
    </row>
    <row r="24" spans="1:3" s="14" customFormat="1" ht="36" customHeight="1">
      <c r="A24" s="59" t="s">
        <v>153</v>
      </c>
      <c r="B24" s="60" t="s">
        <v>133</v>
      </c>
      <c r="C24" s="13">
        <f>C25+C26+C53+C54</f>
        <v>66118487</v>
      </c>
    </row>
    <row r="25" spans="1:3" s="14" customFormat="1" ht="36" customHeight="1">
      <c r="A25" s="59" t="s">
        <v>103</v>
      </c>
      <c r="B25" s="60" t="s">
        <v>104</v>
      </c>
      <c r="C25" s="13">
        <f>ROUND(C7/100,0)</f>
        <v>634793</v>
      </c>
    </row>
    <row r="26" spans="1:3" s="14" customFormat="1" ht="36" customHeight="1">
      <c r="A26" s="59" t="s">
        <v>0</v>
      </c>
      <c r="B26" s="60" t="s">
        <v>197</v>
      </c>
      <c r="C26" s="25">
        <f>C27+C28+C29+C34+C35+C36+C37+C38+C39+C40+C41+C42+C43+C44+C48+C49+C51+C52</f>
        <v>63643735</v>
      </c>
    </row>
    <row r="27" spans="1:3" ht="30" customHeight="1">
      <c r="A27" s="63" t="s">
        <v>1</v>
      </c>
      <c r="B27" s="64" t="s">
        <v>140</v>
      </c>
      <c r="C27" s="98">
        <f>CENTRALA!C8+'Razem OW'!C8</f>
        <v>7700337</v>
      </c>
    </row>
    <row r="28" spans="1:3" ht="30" customHeight="1">
      <c r="A28" s="63" t="s">
        <v>2</v>
      </c>
      <c r="B28" s="64" t="s">
        <v>141</v>
      </c>
      <c r="C28" s="98">
        <f>CENTRALA!C9+'Razem OW'!C9</f>
        <v>5309552</v>
      </c>
    </row>
    <row r="29" spans="1:3" ht="30" customHeight="1">
      <c r="A29" s="63" t="s">
        <v>3</v>
      </c>
      <c r="B29" s="64" t="s">
        <v>138</v>
      </c>
      <c r="C29" s="99">
        <f>CENTRALA!C10+'Razem OW'!C10</f>
        <v>30362212</v>
      </c>
    </row>
    <row r="30" spans="1:3" s="2" customFormat="1" ht="31.5" customHeight="1">
      <c r="A30" s="29" t="s">
        <v>58</v>
      </c>
      <c r="B30" s="35" t="s">
        <v>168</v>
      </c>
      <c r="C30" s="26">
        <f>CENTRALA!C11+'Razem OW'!C11</f>
        <v>2593337</v>
      </c>
    </row>
    <row r="31" spans="1:3" s="2" customFormat="1" ht="31.5" customHeight="1">
      <c r="A31" s="29" t="s">
        <v>169</v>
      </c>
      <c r="B31" s="35" t="s">
        <v>172</v>
      </c>
      <c r="C31" s="26">
        <f>CENTRALA!C12+'Razem OW'!C12</f>
        <v>2367396</v>
      </c>
    </row>
    <row r="32" spans="1:3" s="2" customFormat="1" ht="31.5" customHeight="1">
      <c r="A32" s="29" t="s">
        <v>170</v>
      </c>
      <c r="B32" s="35" t="s">
        <v>173</v>
      </c>
      <c r="C32" s="26">
        <f>CENTRALA!C13+'Razem OW'!C13</f>
        <v>1299825</v>
      </c>
    </row>
    <row r="33" spans="1:3" s="2" customFormat="1" ht="31.5" customHeight="1">
      <c r="A33" s="29" t="s">
        <v>171</v>
      </c>
      <c r="B33" s="35" t="s">
        <v>174</v>
      </c>
      <c r="C33" s="26">
        <f>CENTRALA!C14+'Razem OW'!C14</f>
        <v>516741</v>
      </c>
    </row>
    <row r="34" spans="1:3" ht="30" customHeight="1">
      <c r="A34" s="63" t="s">
        <v>4</v>
      </c>
      <c r="B34" s="64" t="s">
        <v>146</v>
      </c>
      <c r="C34" s="98">
        <f>CENTRALA!C15+'Razem OW'!C15</f>
        <v>2324696</v>
      </c>
    </row>
    <row r="35" spans="1:3" ht="30" customHeight="1">
      <c r="A35" s="63" t="s">
        <v>5</v>
      </c>
      <c r="B35" s="64" t="s">
        <v>142</v>
      </c>
      <c r="C35" s="98">
        <f>CENTRALA!C16+'Razem OW'!C16</f>
        <v>2087271</v>
      </c>
    </row>
    <row r="36" spans="1:3" ht="30" customHeight="1">
      <c r="A36" s="63" t="s">
        <v>6</v>
      </c>
      <c r="B36" s="64" t="s">
        <v>148</v>
      </c>
      <c r="C36" s="98">
        <f>CENTRALA!C17+'Razem OW'!C17</f>
        <v>1097506</v>
      </c>
    </row>
    <row r="37" spans="1:3" ht="30" customHeight="1">
      <c r="A37" s="63" t="s">
        <v>7</v>
      </c>
      <c r="B37" s="64" t="s">
        <v>147</v>
      </c>
      <c r="C37" s="98">
        <f>CENTRALA!C18+'Razem OW'!C18</f>
        <v>365013</v>
      </c>
    </row>
    <row r="38" spans="1:3" ht="30" customHeight="1">
      <c r="A38" s="63" t="s">
        <v>8</v>
      </c>
      <c r="B38" s="64" t="s">
        <v>143</v>
      </c>
      <c r="C38" s="98">
        <f>CENTRALA!C19+'Razem OW'!C19</f>
        <v>1795081</v>
      </c>
    </row>
    <row r="39" spans="1:3" ht="30" customHeight="1">
      <c r="A39" s="63" t="s">
        <v>9</v>
      </c>
      <c r="B39" s="64" t="s">
        <v>144</v>
      </c>
      <c r="C39" s="98">
        <f>CENTRALA!C20+'Razem OW'!C20</f>
        <v>618157</v>
      </c>
    </row>
    <row r="40" spans="1:3" ht="30" customHeight="1">
      <c r="A40" s="63" t="s">
        <v>10</v>
      </c>
      <c r="B40" s="64" t="s">
        <v>149</v>
      </c>
      <c r="C40" s="98">
        <f>CENTRALA!C21+'Razem OW'!C21</f>
        <v>46464</v>
      </c>
    </row>
    <row r="41" spans="1:3" ht="30" customHeight="1">
      <c r="A41" s="63" t="s">
        <v>11</v>
      </c>
      <c r="B41" s="64" t="s">
        <v>145</v>
      </c>
      <c r="C41" s="98">
        <f>CENTRALA!C22+'Razem OW'!C22</f>
        <v>175707</v>
      </c>
    </row>
    <row r="42" spans="1:3" ht="30" customHeight="1">
      <c r="A42" s="63" t="s">
        <v>12</v>
      </c>
      <c r="B42" s="64" t="s">
        <v>198</v>
      </c>
      <c r="C42" s="98">
        <f>CENTRALA!C23+'Razem OW'!C23</f>
        <v>1707567</v>
      </c>
    </row>
    <row r="43" spans="1:3" ht="30" customHeight="1">
      <c r="A43" s="63" t="s">
        <v>13</v>
      </c>
      <c r="B43" s="64" t="s">
        <v>176</v>
      </c>
      <c r="C43" s="98">
        <f>CENTRALA!C24+'Razem OW'!C24</f>
        <v>820244</v>
      </c>
    </row>
    <row r="44" spans="1:3" ht="30" customHeight="1">
      <c r="A44" s="63" t="s">
        <v>14</v>
      </c>
      <c r="B44" s="64" t="s">
        <v>177</v>
      </c>
      <c r="C44" s="98">
        <f>CENTRALA!C25+'Razem OW'!C25</f>
        <v>8016946</v>
      </c>
    </row>
    <row r="45" spans="1:3" s="2" customFormat="1" ht="31.5" customHeight="1">
      <c r="A45" s="29" t="s">
        <v>150</v>
      </c>
      <c r="B45" s="35" t="s">
        <v>179</v>
      </c>
      <c r="C45" s="26">
        <f>CENTRALA!C26+'Razem OW'!C26</f>
        <v>7975611</v>
      </c>
    </row>
    <row r="46" spans="1:3" s="2" customFormat="1" ht="31.5" customHeight="1">
      <c r="A46" s="29" t="s">
        <v>178</v>
      </c>
      <c r="B46" s="35" t="s">
        <v>181</v>
      </c>
      <c r="C46" s="26">
        <f>CENTRALA!C27+'Razem OW'!C27</f>
        <v>31089</v>
      </c>
    </row>
    <row r="47" spans="1:3" s="2" customFormat="1" ht="31.5" customHeight="1">
      <c r="A47" s="29" t="s">
        <v>182</v>
      </c>
      <c r="B47" s="35" t="s">
        <v>180</v>
      </c>
      <c r="C47" s="26">
        <f>CENTRALA!C28+'Razem OW'!C28</f>
        <v>10246</v>
      </c>
    </row>
    <row r="48" spans="1:3" ht="36" customHeight="1">
      <c r="A48" s="63" t="s">
        <v>15</v>
      </c>
      <c r="B48" s="64" t="s">
        <v>126</v>
      </c>
      <c r="C48" s="98">
        <f>CENTRALA!C29+'Razem OW'!C29</f>
        <v>516610</v>
      </c>
    </row>
    <row r="49" spans="1:3" ht="30" customHeight="1">
      <c r="A49" s="63" t="s">
        <v>123</v>
      </c>
      <c r="B49" s="64" t="s">
        <v>183</v>
      </c>
      <c r="C49" s="98">
        <f>CENTRALA!C30+'Razem OW'!C30</f>
        <v>385429</v>
      </c>
    </row>
    <row r="50" spans="1:3" s="2" customFormat="1" ht="31.5" customHeight="1">
      <c r="A50" s="29" t="s">
        <v>184</v>
      </c>
      <c r="B50" s="35" t="s">
        <v>200</v>
      </c>
      <c r="C50" s="26">
        <f>CENTRALA!C31+'Razem OW'!C31</f>
        <v>0</v>
      </c>
    </row>
    <row r="51" spans="1:3" ht="30" customHeight="1">
      <c r="A51" s="63" t="s">
        <v>124</v>
      </c>
      <c r="B51" s="64" t="s">
        <v>127</v>
      </c>
      <c r="C51" s="98">
        <f>CENTRALA!C32+'Razem OW'!C32</f>
        <v>0</v>
      </c>
    </row>
    <row r="52" spans="1:3" ht="30" customHeight="1">
      <c r="A52" s="63" t="s">
        <v>125</v>
      </c>
      <c r="B52" s="64" t="s">
        <v>199</v>
      </c>
      <c r="C52" s="98">
        <f>CENTRALA!C33+'Razem OW'!C33</f>
        <v>314943</v>
      </c>
    </row>
    <row r="53" spans="1:3" s="14" customFormat="1" ht="30.75" customHeight="1">
      <c r="A53" s="34" t="s">
        <v>60</v>
      </c>
      <c r="B53" s="65" t="s">
        <v>105</v>
      </c>
      <c r="C53" s="21">
        <f>CENTRALA!C34+'Razem OW'!C34</f>
        <v>0</v>
      </c>
    </row>
    <row r="54" spans="1:3" s="14" customFormat="1" ht="30.75" customHeight="1">
      <c r="A54" s="34" t="s">
        <v>59</v>
      </c>
      <c r="B54" s="65" t="s">
        <v>62</v>
      </c>
      <c r="C54" s="13">
        <f>CENTRALA!C35+'Razem OW'!C35</f>
        <v>1839959</v>
      </c>
    </row>
    <row r="55" spans="1:3" s="14" customFormat="1" ht="45.75" customHeight="1">
      <c r="A55" s="34" t="s">
        <v>185</v>
      </c>
      <c r="B55" s="65" t="s">
        <v>186</v>
      </c>
      <c r="C55" s="13">
        <f>CENTRALA!C36+'Razem OW'!C36</f>
        <v>10901083</v>
      </c>
    </row>
    <row r="56" spans="1:3" s="14" customFormat="1" ht="33" customHeight="1">
      <c r="A56" s="54" t="s">
        <v>154</v>
      </c>
      <c r="B56" s="55" t="s">
        <v>132</v>
      </c>
      <c r="C56" s="13">
        <f>C19-C24</f>
        <v>-506721</v>
      </c>
    </row>
    <row r="57" spans="1:3" s="14" customFormat="1" ht="33" customHeight="1">
      <c r="A57" s="54" t="s">
        <v>155</v>
      </c>
      <c r="B57" s="55" t="s">
        <v>195</v>
      </c>
      <c r="C57" s="13">
        <f>C58+C59+C60+C68+C70+C75+C76+C77</f>
        <v>703769</v>
      </c>
    </row>
    <row r="58" spans="1:3" ht="30" customHeight="1">
      <c r="A58" s="56" t="s">
        <v>17</v>
      </c>
      <c r="B58" s="52" t="s">
        <v>18</v>
      </c>
      <c r="C58" s="98">
        <f>CENTRALA!C38+'Razem OW'!C38</f>
        <v>28765</v>
      </c>
    </row>
    <row r="59" spans="1:3" ht="30" customHeight="1">
      <c r="A59" s="56" t="s">
        <v>19</v>
      </c>
      <c r="B59" s="52" t="s">
        <v>20</v>
      </c>
      <c r="C59" s="98">
        <f>CENTRALA!C39+'Razem OW'!C39</f>
        <v>165624</v>
      </c>
    </row>
    <row r="60" spans="1:3" ht="30" customHeight="1">
      <c r="A60" s="56" t="s">
        <v>21</v>
      </c>
      <c r="B60" s="66" t="s">
        <v>32</v>
      </c>
      <c r="C60" s="98">
        <f>C61+C63+C64+C65+C66+C67</f>
        <v>5137</v>
      </c>
    </row>
    <row r="61" spans="1:3" s="16" customFormat="1" ht="30" customHeight="1">
      <c r="A61" s="67" t="s">
        <v>40</v>
      </c>
      <c r="B61" s="68" t="s">
        <v>33</v>
      </c>
      <c r="C61" s="98">
        <f>CENTRALA!C41+'Razem OW'!C41</f>
        <v>624</v>
      </c>
    </row>
    <row r="62" spans="1:3" s="2" customFormat="1" ht="31.5" customHeight="1">
      <c r="A62" s="29" t="s">
        <v>41</v>
      </c>
      <c r="B62" s="35" t="s">
        <v>34</v>
      </c>
      <c r="C62" s="26">
        <f>CENTRALA!C42+'Razem OW'!C42</f>
        <v>597</v>
      </c>
    </row>
    <row r="63" spans="1:3" s="16" customFormat="1" ht="30" customHeight="1">
      <c r="A63" s="67" t="s">
        <v>42</v>
      </c>
      <c r="B63" s="68" t="s">
        <v>35</v>
      </c>
      <c r="C63" s="98">
        <f>CENTRALA!C43+'Razem OW'!C43</f>
        <v>471</v>
      </c>
    </row>
    <row r="64" spans="1:3" s="16" customFormat="1" ht="30" customHeight="1">
      <c r="A64" s="67" t="s">
        <v>43</v>
      </c>
      <c r="B64" s="68" t="s">
        <v>36</v>
      </c>
      <c r="C64" s="98">
        <f>CENTRALA!C44+'Razem OW'!C44</f>
        <v>32</v>
      </c>
    </row>
    <row r="65" spans="1:3" s="16" customFormat="1" ht="30" customHeight="1">
      <c r="A65" s="67" t="s">
        <v>44</v>
      </c>
      <c r="B65" s="68" t="s">
        <v>37</v>
      </c>
      <c r="C65" s="98">
        <f>CENTRALA!C45+'Razem OW'!C45</f>
        <v>0</v>
      </c>
    </row>
    <row r="66" spans="1:3" s="16" customFormat="1" ht="30" customHeight="1">
      <c r="A66" s="67" t="s">
        <v>45</v>
      </c>
      <c r="B66" s="68" t="s">
        <v>38</v>
      </c>
      <c r="C66" s="98">
        <f>CENTRALA!C46+'Razem OW'!C46</f>
        <v>3732</v>
      </c>
    </row>
    <row r="67" spans="1:3" s="17" customFormat="1" ht="30" customHeight="1">
      <c r="A67" s="67" t="s">
        <v>46</v>
      </c>
      <c r="B67" s="68" t="s">
        <v>39</v>
      </c>
      <c r="C67" s="98">
        <f>CENTRALA!C47+'Razem OW'!C47</f>
        <v>278</v>
      </c>
    </row>
    <row r="68" spans="1:3" ht="30" customHeight="1">
      <c r="A68" s="33" t="s">
        <v>22</v>
      </c>
      <c r="B68" s="52" t="s">
        <v>187</v>
      </c>
      <c r="C68" s="98">
        <f>CENTRALA!C48+'Razem OW'!C48</f>
        <v>312461</v>
      </c>
    </row>
    <row r="69" spans="1:3" ht="30" customHeight="1">
      <c r="A69" s="67" t="s">
        <v>188</v>
      </c>
      <c r="B69" s="68" t="s">
        <v>189</v>
      </c>
      <c r="C69" s="98">
        <f>CENTRALA!C49+'Razem OW'!C49</f>
        <v>1480</v>
      </c>
    </row>
    <row r="70" spans="1:3" ht="30" customHeight="1">
      <c r="A70" s="56" t="s">
        <v>23</v>
      </c>
      <c r="B70" s="61" t="s">
        <v>55</v>
      </c>
      <c r="C70" s="98">
        <f>SUM(C71:C74)</f>
        <v>70230</v>
      </c>
    </row>
    <row r="71" spans="1:3" s="16" customFormat="1" ht="30" customHeight="1">
      <c r="A71" s="67" t="s">
        <v>51</v>
      </c>
      <c r="B71" s="68" t="s">
        <v>47</v>
      </c>
      <c r="C71" s="98">
        <f>CENTRALA!C51+'Razem OW'!C51</f>
        <v>53430</v>
      </c>
    </row>
    <row r="72" spans="1:3" s="16" customFormat="1" ht="30" customHeight="1">
      <c r="A72" s="67" t="s">
        <v>52</v>
      </c>
      <c r="B72" s="68" t="s">
        <v>48</v>
      </c>
      <c r="C72" s="98">
        <f>CENTRALA!C52+'Razem OW'!C52</f>
        <v>7577</v>
      </c>
    </row>
    <row r="73" spans="1:3" s="16" customFormat="1" ht="30" customHeight="1">
      <c r="A73" s="67" t="s">
        <v>53</v>
      </c>
      <c r="B73" s="68" t="s">
        <v>49</v>
      </c>
      <c r="C73" s="98">
        <f>CENTRALA!C53+'Razem OW'!C53</f>
        <v>0</v>
      </c>
    </row>
    <row r="74" spans="1:3" s="16" customFormat="1" ht="30" customHeight="1">
      <c r="A74" s="67" t="s">
        <v>54</v>
      </c>
      <c r="B74" s="68" t="s">
        <v>50</v>
      </c>
      <c r="C74" s="98">
        <f>CENTRALA!C54+'Razem OW'!C54</f>
        <v>9223</v>
      </c>
    </row>
    <row r="75" spans="1:3" ht="30" customHeight="1">
      <c r="A75" s="56" t="s">
        <v>24</v>
      </c>
      <c r="B75" s="57" t="s">
        <v>25</v>
      </c>
      <c r="C75" s="98">
        <f>CENTRALA!C55+'Razem OW'!C55</f>
        <v>50</v>
      </c>
    </row>
    <row r="76" spans="1:3" ht="42" customHeight="1">
      <c r="A76" s="56" t="s">
        <v>26</v>
      </c>
      <c r="B76" s="57" t="s">
        <v>190</v>
      </c>
      <c r="C76" s="99">
        <f>CENTRALA!C56+'Razem OW'!C56</f>
        <v>113861</v>
      </c>
    </row>
    <row r="77" spans="1:3" ht="30" customHeight="1">
      <c r="A77" s="56" t="s">
        <v>27</v>
      </c>
      <c r="B77" s="57" t="s">
        <v>28</v>
      </c>
      <c r="C77" s="98">
        <f>CENTRALA!C57+'Razem OW'!C57</f>
        <v>7641</v>
      </c>
    </row>
    <row r="78" spans="1:3" s="14" customFormat="1" ht="33" customHeight="1">
      <c r="A78" s="69" t="s">
        <v>156</v>
      </c>
      <c r="B78" s="70" t="s">
        <v>194</v>
      </c>
      <c r="C78" s="13">
        <v>264467</v>
      </c>
    </row>
    <row r="79" spans="1:3" s="14" customFormat="1" ht="33" customHeight="1">
      <c r="A79" s="69" t="s">
        <v>158</v>
      </c>
      <c r="B79" s="70" t="s">
        <v>157</v>
      </c>
      <c r="C79" s="13">
        <f>C80+C81+C82+C83</f>
        <v>264505</v>
      </c>
    </row>
    <row r="80" spans="1:3" ht="47.25" customHeight="1">
      <c r="A80" s="56" t="s">
        <v>106</v>
      </c>
      <c r="B80" s="57" t="s">
        <v>128</v>
      </c>
      <c r="C80" s="98">
        <f>CENTRALA!C59+'Razem OW'!C59</f>
        <v>1081</v>
      </c>
    </row>
    <row r="81" spans="1:3" ht="33.75" customHeight="1">
      <c r="A81" s="56" t="s">
        <v>30</v>
      </c>
      <c r="B81" s="57" t="s">
        <v>57</v>
      </c>
      <c r="C81" s="98">
        <f>CENTRALA!C60+'Razem OW'!C60</f>
        <v>240828</v>
      </c>
    </row>
    <row r="82" spans="1:3" ht="30" customHeight="1">
      <c r="A82" s="56" t="s">
        <v>31</v>
      </c>
      <c r="B82" s="57" t="s">
        <v>108</v>
      </c>
      <c r="C82" s="98">
        <f>CENTRALA!C61+'Razem OW'!C61</f>
        <v>5248</v>
      </c>
    </row>
    <row r="83" spans="1:3" ht="30" customHeight="1">
      <c r="A83" s="56" t="s">
        <v>107</v>
      </c>
      <c r="B83" s="61" t="s">
        <v>109</v>
      </c>
      <c r="C83" s="98">
        <f>CENTRALA!C62+'Razem OW'!C62</f>
        <v>17348</v>
      </c>
    </row>
    <row r="84" spans="1:3" s="14" customFormat="1" ht="33" customHeight="1">
      <c r="A84" s="69" t="s">
        <v>159</v>
      </c>
      <c r="B84" s="70" t="s">
        <v>131</v>
      </c>
      <c r="C84" s="13">
        <f>C85+C86</f>
        <v>63557</v>
      </c>
    </row>
    <row r="85" spans="1:3" ht="30" customHeight="1">
      <c r="A85" s="56" t="s">
        <v>110</v>
      </c>
      <c r="B85" s="57" t="s">
        <v>111</v>
      </c>
      <c r="C85" s="98">
        <v>63557</v>
      </c>
    </row>
    <row r="86" spans="1:3" ht="30" customHeight="1">
      <c r="A86" s="56" t="s">
        <v>112</v>
      </c>
      <c r="B86" s="61" t="s">
        <v>113</v>
      </c>
      <c r="C86" s="98">
        <v>0</v>
      </c>
    </row>
    <row r="87" spans="1:3" s="14" customFormat="1" ht="39.75" customHeight="1">
      <c r="A87" s="69" t="s">
        <v>160</v>
      </c>
      <c r="B87" s="70" t="s">
        <v>135</v>
      </c>
      <c r="C87" s="100">
        <f>CENTRALA!C63+'Razem OW'!C63</f>
        <v>109326</v>
      </c>
    </row>
    <row r="88" spans="1:3" s="14" customFormat="1" ht="64.5" customHeight="1">
      <c r="A88" s="69" t="s">
        <v>161</v>
      </c>
      <c r="B88" s="70" t="s">
        <v>122</v>
      </c>
      <c r="C88" s="13">
        <f>C56-C57+C78-C79+C84-C87</f>
        <v>-1256297</v>
      </c>
    </row>
    <row r="89" spans="1:3" s="14" customFormat="1" ht="33" customHeight="1">
      <c r="A89" s="69" t="s">
        <v>162</v>
      </c>
      <c r="B89" s="70" t="s">
        <v>129</v>
      </c>
      <c r="C89" s="13">
        <f>C90-C91</f>
        <v>0</v>
      </c>
    </row>
    <row r="90" spans="1:3" ht="30" customHeight="1">
      <c r="A90" s="56" t="s">
        <v>115</v>
      </c>
      <c r="B90" s="57" t="s">
        <v>116</v>
      </c>
      <c r="C90" s="98">
        <v>0</v>
      </c>
    </row>
    <row r="91" spans="1:3" ht="30" customHeight="1">
      <c r="A91" s="56" t="s">
        <v>117</v>
      </c>
      <c r="B91" s="57" t="s">
        <v>118</v>
      </c>
      <c r="C91" s="98">
        <v>0</v>
      </c>
    </row>
    <row r="92" spans="1:3" s="18" customFormat="1" ht="33" customHeight="1">
      <c r="A92" s="69" t="s">
        <v>163</v>
      </c>
      <c r="B92" s="71" t="s">
        <v>130</v>
      </c>
      <c r="C92" s="101">
        <f>C88+C89</f>
        <v>-1256297</v>
      </c>
    </row>
    <row r="93" spans="1:3" s="18" customFormat="1" ht="69" customHeight="1">
      <c r="A93" s="69" t="s">
        <v>164</v>
      </c>
      <c r="B93" s="71" t="s">
        <v>119</v>
      </c>
      <c r="C93" s="101">
        <v>0</v>
      </c>
    </row>
    <row r="94" spans="1:3" s="18" customFormat="1" ht="33" customHeight="1">
      <c r="A94" s="69" t="s">
        <v>165</v>
      </c>
      <c r="B94" s="71" t="s">
        <v>136</v>
      </c>
      <c r="C94" s="101">
        <f>C92-C93</f>
        <v>-1256297</v>
      </c>
    </row>
    <row r="95" spans="1:3" s="18" customFormat="1" ht="33" customHeight="1">
      <c r="A95" s="54" t="s">
        <v>166</v>
      </c>
      <c r="B95" s="72" t="s">
        <v>120</v>
      </c>
      <c r="C95" s="101">
        <f>C7+C13+C20+C21+C22+C23+C78+C84</f>
        <v>66061820</v>
      </c>
    </row>
    <row r="96" spans="1:3" s="18" customFormat="1" ht="33" customHeight="1">
      <c r="A96" s="69" t="s">
        <v>167</v>
      </c>
      <c r="B96" s="71" t="s">
        <v>121</v>
      </c>
      <c r="C96" s="101">
        <f>C10+C16+C25+C26+C53+C54+C57+C79+C87</f>
        <v>67318117</v>
      </c>
    </row>
    <row r="97" ht="26.25">
      <c r="C97" s="19"/>
    </row>
    <row r="98" ht="26.25">
      <c r="C98" s="19"/>
    </row>
    <row r="99" ht="26.25">
      <c r="C99" s="19"/>
    </row>
    <row r="100" ht="26.25">
      <c r="C100" s="19"/>
    </row>
    <row r="101" ht="26.25">
      <c r="C101" s="19"/>
    </row>
    <row r="102" ht="26.25">
      <c r="C102" s="19"/>
    </row>
    <row r="103" ht="26.25">
      <c r="C103" s="19"/>
    </row>
    <row r="104" ht="26.25">
      <c r="C104" s="19"/>
    </row>
    <row r="105" ht="26.25">
      <c r="C105" s="19"/>
    </row>
    <row r="106" ht="26.25">
      <c r="C106" s="19"/>
    </row>
  </sheetData>
  <sheetProtection/>
  <mergeCells count="5">
    <mergeCell ref="A2:B2"/>
    <mergeCell ref="A1:C1"/>
    <mergeCell ref="A4:A5"/>
    <mergeCell ref="B4:B5"/>
    <mergeCell ref="C4:C5"/>
  </mergeCells>
  <printOptions horizontalCentered="1"/>
  <pageMargins left="0" right="0" top="0.3937007874015748" bottom="0.5905511811023623" header="0.5118110236220472" footer="0.3937007874015748"/>
  <pageSetup fitToHeight="2" fitToWidth="1" horizontalDpi="600" verticalDpi="600" orientation="portrait" paperSize="9" scale="42" r:id="rId1"/>
  <headerFooter alignWithMargins="0">
    <oddFooter>&amp;R&amp;20&amp;P</oddFooter>
  </headerFooter>
  <rowBreaks count="1" manualBreakCount="1">
    <brk id="56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63"/>
  <sheetViews>
    <sheetView showGridLines="0" view="pageBreakPreview" zoomScale="55" zoomScaleNormal="50" zoomScaleSheetLayoutView="55" zoomScalePageLayoutView="0" workbookViewId="0" topLeftCell="A1">
      <pane xSplit="2" ySplit="7" topLeftCell="C8" activePane="bottomRight" state="frozen"/>
      <selection pane="topLeft" activeCell="K62" sqref="K62"/>
      <selection pane="topRight" activeCell="K62" sqref="K62"/>
      <selection pane="bottomLeft" activeCell="K62" sqref="K62"/>
      <selection pane="bottomRight" activeCell="K62" sqref="K62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4" width="9.125" style="2" customWidth="1"/>
    <col min="5" max="5" width="9.00390625" style="2" customWidth="1"/>
    <col min="6" max="16384" width="9.125" style="2" customWidth="1"/>
  </cols>
  <sheetData>
    <row r="1" spans="1:3" s="49" customFormat="1" ht="54.75" customHeight="1">
      <c r="A1" s="112" t="str">
        <f>NFZ!A1</f>
        <v>ROCZNY PLAN FINANSOWY NARODOWEGO FUNDUSZU ZDROWIA NA ROK 2014</v>
      </c>
      <c r="B1" s="112"/>
      <c r="C1" s="112"/>
    </row>
    <row r="2" spans="1:3" s="51" customFormat="1" ht="33" customHeight="1">
      <c r="A2" s="87" t="s">
        <v>69</v>
      </c>
      <c r="B2" s="87"/>
      <c r="C2" s="102">
        <v>1.034</v>
      </c>
    </row>
    <row r="3" spans="1:3" ht="33" customHeight="1">
      <c r="A3" s="1"/>
      <c r="B3" s="74"/>
      <c r="C3" s="85"/>
    </row>
    <row r="4" spans="1:3" s="6" customFormat="1" ht="45" customHeight="1">
      <c r="A4" s="116" t="s">
        <v>139</v>
      </c>
      <c r="B4" s="115" t="s">
        <v>56</v>
      </c>
      <c r="C4" s="113" t="s">
        <v>206</v>
      </c>
    </row>
    <row r="5" spans="1:3" s="6" customFormat="1" ht="45" customHeight="1">
      <c r="A5" s="115"/>
      <c r="B5" s="115"/>
      <c r="C5" s="114"/>
    </row>
    <row r="6" spans="1:3" s="4" customFormat="1" ht="14.25">
      <c r="A6" s="22">
        <v>1</v>
      </c>
      <c r="B6" s="23">
        <v>2</v>
      </c>
      <c r="C6" s="22">
        <v>3</v>
      </c>
    </row>
    <row r="7" spans="1:5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9044385</v>
      </c>
      <c r="E7" s="105"/>
    </row>
    <row r="8" spans="1:5" ht="33" customHeight="1">
      <c r="A8" s="30" t="s">
        <v>1</v>
      </c>
      <c r="B8" s="76" t="s">
        <v>140</v>
      </c>
      <c r="C8" s="78">
        <v>1089175</v>
      </c>
      <c r="E8" s="105"/>
    </row>
    <row r="9" spans="1:5" ht="33" customHeight="1">
      <c r="A9" s="30" t="s">
        <v>2</v>
      </c>
      <c r="B9" s="76" t="s">
        <v>141</v>
      </c>
      <c r="C9" s="78">
        <v>757090</v>
      </c>
      <c r="E9" s="105"/>
    </row>
    <row r="10" spans="1:5" ht="33" customHeight="1">
      <c r="A10" s="30" t="s">
        <v>3</v>
      </c>
      <c r="B10" s="76" t="s">
        <v>138</v>
      </c>
      <c r="C10" s="78">
        <v>4474340</v>
      </c>
      <c r="E10" s="105"/>
    </row>
    <row r="11" spans="1:5" ht="31.5" customHeight="1">
      <c r="A11" s="77" t="s">
        <v>58</v>
      </c>
      <c r="B11" s="88" t="s">
        <v>168</v>
      </c>
      <c r="C11" s="78">
        <v>392974</v>
      </c>
      <c r="E11" s="105"/>
    </row>
    <row r="12" spans="1:5" ht="31.5" customHeight="1">
      <c r="A12" s="77" t="s">
        <v>169</v>
      </c>
      <c r="B12" s="88" t="s">
        <v>172</v>
      </c>
      <c r="C12" s="78">
        <v>359374</v>
      </c>
      <c r="E12" s="105"/>
    </row>
    <row r="13" spans="1:5" ht="31.5" customHeight="1">
      <c r="A13" s="77" t="s">
        <v>170</v>
      </c>
      <c r="B13" s="88" t="s">
        <v>173</v>
      </c>
      <c r="C13" s="78">
        <v>216045</v>
      </c>
      <c r="E13" s="105"/>
    </row>
    <row r="14" spans="1:5" ht="31.5" customHeight="1">
      <c r="A14" s="77" t="s">
        <v>171</v>
      </c>
      <c r="B14" s="88" t="s">
        <v>174</v>
      </c>
      <c r="C14" s="78">
        <v>75973</v>
      </c>
      <c r="E14" s="105"/>
    </row>
    <row r="15" spans="1:5" ht="33" customHeight="1">
      <c r="A15" s="30" t="s">
        <v>4</v>
      </c>
      <c r="B15" s="76" t="s">
        <v>146</v>
      </c>
      <c r="C15" s="78">
        <v>359211</v>
      </c>
      <c r="E15" s="105"/>
    </row>
    <row r="16" spans="1:5" ht="33" customHeight="1">
      <c r="A16" s="30" t="s">
        <v>5</v>
      </c>
      <c r="B16" s="76" t="s">
        <v>142</v>
      </c>
      <c r="C16" s="78">
        <v>395281</v>
      </c>
      <c r="E16" s="105"/>
    </row>
    <row r="17" spans="1:5" ht="33" customHeight="1">
      <c r="A17" s="30" t="s">
        <v>6</v>
      </c>
      <c r="B17" s="76" t="s">
        <v>148</v>
      </c>
      <c r="C17" s="78">
        <v>143615</v>
      </c>
      <c r="E17" s="105"/>
    </row>
    <row r="18" spans="1:5" ht="33" customHeight="1">
      <c r="A18" s="30" t="s">
        <v>7</v>
      </c>
      <c r="B18" s="76" t="s">
        <v>147</v>
      </c>
      <c r="C18" s="78">
        <v>38710</v>
      </c>
      <c r="E18" s="105"/>
    </row>
    <row r="19" spans="1:5" ht="33" customHeight="1">
      <c r="A19" s="30" t="s">
        <v>8</v>
      </c>
      <c r="B19" s="76" t="s">
        <v>143</v>
      </c>
      <c r="C19" s="78">
        <v>193891</v>
      </c>
      <c r="E19" s="105"/>
    </row>
    <row r="20" spans="1:5" ht="33" customHeight="1">
      <c r="A20" s="30" t="s">
        <v>9</v>
      </c>
      <c r="B20" s="76" t="s">
        <v>144</v>
      </c>
      <c r="C20" s="78">
        <v>95731</v>
      </c>
      <c r="E20" s="105"/>
    </row>
    <row r="21" spans="1:5" ht="33" customHeight="1">
      <c r="A21" s="30" t="s">
        <v>10</v>
      </c>
      <c r="B21" s="76" t="s">
        <v>149</v>
      </c>
      <c r="C21" s="78">
        <v>7783</v>
      </c>
      <c r="E21" s="105"/>
    </row>
    <row r="22" spans="1:5" ht="46.5" customHeight="1">
      <c r="A22" s="30" t="s">
        <v>11</v>
      </c>
      <c r="B22" s="76" t="s">
        <v>145</v>
      </c>
      <c r="C22" s="78">
        <v>19937</v>
      </c>
      <c r="E22" s="105"/>
    </row>
    <row r="23" spans="1:5" ht="33" customHeight="1">
      <c r="A23" s="30" t="s">
        <v>12</v>
      </c>
      <c r="B23" s="76" t="s">
        <v>198</v>
      </c>
      <c r="C23" s="78">
        <v>247100</v>
      </c>
      <c r="E23" s="105"/>
    </row>
    <row r="24" spans="1:5" ht="33" customHeight="1">
      <c r="A24" s="30" t="s">
        <v>13</v>
      </c>
      <c r="B24" s="76" t="s">
        <v>176</v>
      </c>
      <c r="C24" s="78">
        <v>109500</v>
      </c>
      <c r="E24" s="105"/>
    </row>
    <row r="25" spans="1:5" ht="33" customHeight="1">
      <c r="A25" s="31" t="s">
        <v>14</v>
      </c>
      <c r="B25" s="76" t="s">
        <v>177</v>
      </c>
      <c r="C25" s="78">
        <f>C26+C27+C28</f>
        <v>1101552</v>
      </c>
      <c r="E25" s="105"/>
    </row>
    <row r="26" spans="1:5" ht="31.5">
      <c r="A26" s="29" t="s">
        <v>150</v>
      </c>
      <c r="B26" s="88" t="s">
        <v>179</v>
      </c>
      <c r="C26" s="78">
        <v>1093245</v>
      </c>
      <c r="E26" s="105"/>
    </row>
    <row r="27" spans="1:5" ht="31.5" customHeight="1">
      <c r="A27" s="77" t="s">
        <v>178</v>
      </c>
      <c r="B27" s="88" t="s">
        <v>181</v>
      </c>
      <c r="C27" s="78">
        <v>6252</v>
      </c>
      <c r="E27" s="105"/>
    </row>
    <row r="28" spans="1:5" ht="31.5" customHeight="1">
      <c r="A28" s="77" t="s">
        <v>182</v>
      </c>
      <c r="B28" s="88" t="s">
        <v>180</v>
      </c>
      <c r="C28" s="78">
        <v>2055</v>
      </c>
      <c r="E28" s="105"/>
    </row>
    <row r="29" spans="1:5" ht="33" customHeight="1">
      <c r="A29" s="32" t="s">
        <v>15</v>
      </c>
      <c r="B29" s="37" t="s">
        <v>126</v>
      </c>
      <c r="C29" s="78">
        <v>0</v>
      </c>
      <c r="E29" s="105"/>
    </row>
    <row r="30" spans="1:5" ht="33" customHeight="1">
      <c r="A30" s="32" t="s">
        <v>123</v>
      </c>
      <c r="B30" s="41" t="s">
        <v>183</v>
      </c>
      <c r="C30" s="78">
        <v>0</v>
      </c>
      <c r="E30" s="105"/>
    </row>
    <row r="31" spans="1:5" ht="31.5" customHeight="1">
      <c r="A31" s="77" t="s">
        <v>184</v>
      </c>
      <c r="B31" s="88" t="s">
        <v>200</v>
      </c>
      <c r="C31" s="78">
        <v>0</v>
      </c>
      <c r="E31" s="105"/>
    </row>
    <row r="32" spans="1:5" ht="33" customHeight="1">
      <c r="A32" s="32" t="s">
        <v>124</v>
      </c>
      <c r="B32" s="38" t="s">
        <v>127</v>
      </c>
      <c r="C32" s="78">
        <v>0</v>
      </c>
      <c r="E32" s="105"/>
    </row>
    <row r="33" spans="1:5" ht="33" customHeight="1">
      <c r="A33" s="32" t="s">
        <v>125</v>
      </c>
      <c r="B33" s="41" t="s">
        <v>199</v>
      </c>
      <c r="C33" s="78">
        <v>11469</v>
      </c>
      <c r="E33" s="105"/>
    </row>
    <row r="34" spans="1:5" s="5" customFormat="1" ht="31.5" customHeight="1">
      <c r="A34" s="33" t="s">
        <v>60</v>
      </c>
      <c r="B34" s="39" t="s">
        <v>61</v>
      </c>
      <c r="C34" s="81">
        <v>0</v>
      </c>
      <c r="E34" s="105"/>
    </row>
    <row r="35" spans="1:5" s="5" customFormat="1" ht="31.5" customHeight="1">
      <c r="A35" s="33" t="s">
        <v>59</v>
      </c>
      <c r="B35" s="39" t="s">
        <v>62</v>
      </c>
      <c r="C35" s="81">
        <v>228795</v>
      </c>
      <c r="E35" s="105"/>
    </row>
    <row r="36" spans="1:5" s="5" customFormat="1" ht="42.75" customHeight="1">
      <c r="A36" s="33" t="s">
        <v>185</v>
      </c>
      <c r="B36" s="39" t="s">
        <v>186</v>
      </c>
      <c r="C36" s="81">
        <f>C12+C14+C25+C31</f>
        <v>1536899</v>
      </c>
      <c r="E36" s="105"/>
    </row>
    <row r="37" spans="1:5" s="3" customFormat="1" ht="30" customHeight="1">
      <c r="A37" s="27" t="s">
        <v>16</v>
      </c>
      <c r="B37" s="46" t="s">
        <v>196</v>
      </c>
      <c r="C37" s="25">
        <f>C38+C39+C40+C48+C50+C56+C57+C55</f>
        <v>68822</v>
      </c>
      <c r="E37" s="105"/>
    </row>
    <row r="38" spans="1:5" ht="28.5" customHeight="1">
      <c r="A38" s="32" t="s">
        <v>17</v>
      </c>
      <c r="B38" s="41" t="s">
        <v>18</v>
      </c>
      <c r="C38" s="78">
        <v>2800</v>
      </c>
      <c r="E38" s="105"/>
    </row>
    <row r="39" spans="1:5" ht="28.5" customHeight="1">
      <c r="A39" s="32" t="s">
        <v>19</v>
      </c>
      <c r="B39" s="41" t="s">
        <v>20</v>
      </c>
      <c r="C39" s="78">
        <v>11602</v>
      </c>
      <c r="E39" s="105"/>
    </row>
    <row r="40" spans="1:5" ht="28.5" customHeight="1">
      <c r="A40" s="32" t="s">
        <v>21</v>
      </c>
      <c r="B40" s="42" t="s">
        <v>32</v>
      </c>
      <c r="C40" s="82">
        <f>C41+C43+C44+C45+C46+C47</f>
        <v>461</v>
      </c>
      <c r="E40" s="105"/>
    </row>
    <row r="41" spans="1:5" ht="28.5" customHeight="1">
      <c r="A41" s="43" t="s">
        <v>40</v>
      </c>
      <c r="B41" s="44" t="s">
        <v>33</v>
      </c>
      <c r="C41" s="78">
        <v>28</v>
      </c>
      <c r="E41" s="105"/>
    </row>
    <row r="42" spans="1:5" ht="28.5" customHeight="1">
      <c r="A42" s="43" t="s">
        <v>41</v>
      </c>
      <c r="B42" s="45" t="s">
        <v>34</v>
      </c>
      <c r="C42" s="78">
        <v>28</v>
      </c>
      <c r="E42" s="105"/>
    </row>
    <row r="43" spans="1:5" ht="28.5" customHeight="1">
      <c r="A43" s="43" t="s">
        <v>42</v>
      </c>
      <c r="B43" s="44" t="s">
        <v>35</v>
      </c>
      <c r="C43" s="78">
        <v>40</v>
      </c>
      <c r="E43" s="105"/>
    </row>
    <row r="44" spans="1:5" ht="28.5" customHeight="1">
      <c r="A44" s="43" t="s">
        <v>43</v>
      </c>
      <c r="B44" s="44" t="s">
        <v>36</v>
      </c>
      <c r="C44" s="78">
        <v>0</v>
      </c>
      <c r="E44" s="105"/>
    </row>
    <row r="45" spans="1:5" ht="28.5" customHeight="1">
      <c r="A45" s="43" t="s">
        <v>44</v>
      </c>
      <c r="B45" s="44" t="s">
        <v>37</v>
      </c>
      <c r="C45" s="78">
        <v>0</v>
      </c>
      <c r="E45" s="105"/>
    </row>
    <row r="46" spans="1:5" ht="28.5" customHeight="1">
      <c r="A46" s="43" t="s">
        <v>45</v>
      </c>
      <c r="B46" s="44" t="s">
        <v>38</v>
      </c>
      <c r="C46" s="78">
        <v>365</v>
      </c>
      <c r="E46" s="105"/>
    </row>
    <row r="47" spans="1:5" ht="28.5" customHeight="1">
      <c r="A47" s="43" t="s">
        <v>46</v>
      </c>
      <c r="B47" s="44" t="s">
        <v>39</v>
      </c>
      <c r="C47" s="78">
        <v>28</v>
      </c>
      <c r="E47" s="105"/>
    </row>
    <row r="48" spans="1:5" ht="28.5" customHeight="1">
      <c r="A48" s="32" t="s">
        <v>22</v>
      </c>
      <c r="B48" s="41" t="s">
        <v>187</v>
      </c>
      <c r="C48" s="78">
        <v>40395</v>
      </c>
      <c r="E48" s="105"/>
    </row>
    <row r="49" spans="1:5" ht="28.5" customHeight="1">
      <c r="A49" s="43" t="s">
        <v>188</v>
      </c>
      <c r="B49" s="44" t="s">
        <v>189</v>
      </c>
      <c r="C49" s="78">
        <v>89</v>
      </c>
      <c r="E49" s="105"/>
    </row>
    <row r="50" spans="1:5" ht="28.5" customHeight="1">
      <c r="A50" s="32" t="s">
        <v>23</v>
      </c>
      <c r="B50" s="42" t="s">
        <v>55</v>
      </c>
      <c r="C50" s="82">
        <f>C51+C52+C53+C54</f>
        <v>8933</v>
      </c>
      <c r="E50" s="105"/>
    </row>
    <row r="51" spans="1:5" ht="28.5" customHeight="1">
      <c r="A51" s="43" t="s">
        <v>51</v>
      </c>
      <c r="B51" s="44" t="s">
        <v>47</v>
      </c>
      <c r="C51" s="78">
        <v>6944</v>
      </c>
      <c r="E51" s="105"/>
    </row>
    <row r="52" spans="1:5" ht="28.5" customHeight="1">
      <c r="A52" s="43" t="s">
        <v>52</v>
      </c>
      <c r="B52" s="44" t="s">
        <v>48</v>
      </c>
      <c r="C52" s="78">
        <v>990</v>
      </c>
      <c r="E52" s="105"/>
    </row>
    <row r="53" spans="1:5" ht="28.5" customHeight="1">
      <c r="A53" s="43" t="s">
        <v>53</v>
      </c>
      <c r="B53" s="44" t="s">
        <v>49</v>
      </c>
      <c r="C53" s="78">
        <v>0</v>
      </c>
      <c r="E53" s="105"/>
    </row>
    <row r="54" spans="1:5" ht="28.5" customHeight="1">
      <c r="A54" s="43" t="s">
        <v>54</v>
      </c>
      <c r="B54" s="44" t="s">
        <v>50</v>
      </c>
      <c r="C54" s="78">
        <v>999</v>
      </c>
      <c r="E54" s="105"/>
    </row>
    <row r="55" spans="1:5" ht="28.5" customHeight="1">
      <c r="A55" s="32" t="s">
        <v>24</v>
      </c>
      <c r="B55" s="41" t="s">
        <v>25</v>
      </c>
      <c r="C55" s="78">
        <v>0</v>
      </c>
      <c r="E55" s="105"/>
    </row>
    <row r="56" spans="1:5" ht="28.5" customHeight="1">
      <c r="A56" s="32" t="s">
        <v>26</v>
      </c>
      <c r="B56" s="41" t="s">
        <v>190</v>
      </c>
      <c r="C56" s="78">
        <v>3499</v>
      </c>
      <c r="E56" s="105"/>
    </row>
    <row r="57" spans="1:5" ht="28.5" customHeight="1">
      <c r="A57" s="32" t="s">
        <v>27</v>
      </c>
      <c r="B57" s="41" t="s">
        <v>28</v>
      </c>
      <c r="C57" s="78">
        <v>1132</v>
      </c>
      <c r="E57" s="105"/>
    </row>
    <row r="58" spans="1:5" s="3" customFormat="1" ht="30" customHeight="1">
      <c r="A58" s="34" t="s">
        <v>29</v>
      </c>
      <c r="B58" s="46" t="s">
        <v>191</v>
      </c>
      <c r="C58" s="80">
        <f>C59+C60+C61+C62</f>
        <v>33913</v>
      </c>
      <c r="E58" s="105"/>
    </row>
    <row r="59" spans="1:5" ht="42" customHeight="1">
      <c r="A59" s="32" t="s">
        <v>106</v>
      </c>
      <c r="B59" s="41" t="s">
        <v>128</v>
      </c>
      <c r="C59" s="78">
        <v>0</v>
      </c>
      <c r="E59" s="105"/>
    </row>
    <row r="60" spans="1:5" ht="31.5" customHeight="1">
      <c r="A60" s="32" t="s">
        <v>30</v>
      </c>
      <c r="B60" s="41" t="s">
        <v>57</v>
      </c>
      <c r="C60" s="78">
        <v>31799</v>
      </c>
      <c r="E60" s="105"/>
    </row>
    <row r="61" spans="1:5" ht="31.5" customHeight="1">
      <c r="A61" s="32" t="s">
        <v>31</v>
      </c>
      <c r="B61" s="41" t="s">
        <v>108</v>
      </c>
      <c r="C61" s="78">
        <v>0</v>
      </c>
      <c r="E61" s="105"/>
    </row>
    <row r="62" spans="1:5" ht="31.5" customHeight="1">
      <c r="A62" s="32" t="s">
        <v>107</v>
      </c>
      <c r="B62" s="41" t="s">
        <v>109</v>
      </c>
      <c r="C62" s="78">
        <v>2114</v>
      </c>
      <c r="E62" s="105"/>
    </row>
    <row r="63" spans="1:5" ht="32.25" customHeight="1">
      <c r="A63" s="34" t="s">
        <v>114</v>
      </c>
      <c r="B63" s="46" t="s">
        <v>135</v>
      </c>
      <c r="C63" s="80">
        <v>12260</v>
      </c>
      <c r="E63" s="105"/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63"/>
  <sheetViews>
    <sheetView showGridLines="0" view="pageBreakPreview" zoomScale="55" zoomScaleNormal="60" zoomScaleSheetLayoutView="55" zoomScalePageLayoutView="0" workbookViewId="0" topLeftCell="A1">
      <pane xSplit="2" ySplit="7" topLeftCell="C8" activePane="bottomRight" state="frozen"/>
      <selection pane="topLeft" activeCell="K62" sqref="K62"/>
      <selection pane="topRight" activeCell="K62" sqref="K62"/>
      <selection pane="bottomLeft" activeCell="K62" sqref="K62"/>
      <selection pane="bottomRight" activeCell="K62" sqref="K62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12" t="str">
        <f>NFZ!A1</f>
        <v>ROCZNY PLAN FINANSOWY NARODOWEGO FUNDUSZU ZDROWIA NA ROK 2014</v>
      </c>
      <c r="B1" s="112"/>
      <c r="C1" s="112"/>
    </row>
    <row r="2" spans="1:3" s="51" customFormat="1" ht="33" customHeight="1">
      <c r="A2" s="87" t="s">
        <v>70</v>
      </c>
      <c r="B2" s="87"/>
      <c r="C2" s="102">
        <v>1.034</v>
      </c>
    </row>
    <row r="3" spans="1:3" ht="33" customHeight="1">
      <c r="A3" s="1"/>
      <c r="B3" s="74"/>
      <c r="C3" s="85"/>
    </row>
    <row r="4" spans="1:3" s="6" customFormat="1" ht="45" customHeight="1">
      <c r="A4" s="116" t="s">
        <v>139</v>
      </c>
      <c r="B4" s="115" t="s">
        <v>56</v>
      </c>
      <c r="C4" s="113" t="s">
        <v>206</v>
      </c>
    </row>
    <row r="5" spans="1:3" s="6" customFormat="1" ht="45" customHeight="1">
      <c r="A5" s="115"/>
      <c r="B5" s="115"/>
      <c r="C5" s="114"/>
    </row>
    <row r="6" spans="1:3" s="4" customFormat="1" ht="14.25">
      <c r="A6" s="22">
        <v>1</v>
      </c>
      <c r="B6" s="23">
        <v>2</v>
      </c>
      <c r="C6" s="22">
        <v>3</v>
      </c>
    </row>
    <row r="7" spans="1:3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1578162</v>
      </c>
    </row>
    <row r="8" spans="1:3" ht="33" customHeight="1">
      <c r="A8" s="30" t="s">
        <v>1</v>
      </c>
      <c r="B8" s="76" t="s">
        <v>140</v>
      </c>
      <c r="C8" s="78">
        <v>188231</v>
      </c>
    </row>
    <row r="9" spans="1:3" ht="33" customHeight="1">
      <c r="A9" s="30" t="s">
        <v>2</v>
      </c>
      <c r="B9" s="76" t="s">
        <v>141</v>
      </c>
      <c r="C9" s="78">
        <v>126616</v>
      </c>
    </row>
    <row r="10" spans="1:3" ht="33" customHeight="1">
      <c r="A10" s="30" t="s">
        <v>3</v>
      </c>
      <c r="B10" s="76" t="s">
        <v>138</v>
      </c>
      <c r="C10" s="78">
        <v>766954</v>
      </c>
    </row>
    <row r="11" spans="1:3" ht="31.5" customHeight="1">
      <c r="A11" s="77" t="s">
        <v>58</v>
      </c>
      <c r="B11" s="88" t="s">
        <v>168</v>
      </c>
      <c r="C11" s="78">
        <v>60463</v>
      </c>
    </row>
    <row r="12" spans="1:3" ht="31.5" customHeight="1">
      <c r="A12" s="77" t="s">
        <v>169</v>
      </c>
      <c r="B12" s="88" t="s">
        <v>172</v>
      </c>
      <c r="C12" s="78">
        <v>55509</v>
      </c>
    </row>
    <row r="13" spans="1:3" ht="31.5" customHeight="1">
      <c r="A13" s="77" t="s">
        <v>170</v>
      </c>
      <c r="B13" s="88" t="s">
        <v>173</v>
      </c>
      <c r="C13" s="78">
        <v>26583</v>
      </c>
    </row>
    <row r="14" spans="1:3" ht="31.5" customHeight="1">
      <c r="A14" s="77" t="s">
        <v>171</v>
      </c>
      <c r="B14" s="88" t="s">
        <v>174</v>
      </c>
      <c r="C14" s="78">
        <v>9849</v>
      </c>
    </row>
    <row r="15" spans="1:3" ht="33" customHeight="1">
      <c r="A15" s="30" t="s">
        <v>4</v>
      </c>
      <c r="B15" s="76" t="s">
        <v>146</v>
      </c>
      <c r="C15" s="78">
        <v>57699</v>
      </c>
    </row>
    <row r="16" spans="1:3" ht="33" customHeight="1">
      <c r="A16" s="30" t="s">
        <v>5</v>
      </c>
      <c r="B16" s="76" t="s">
        <v>142</v>
      </c>
      <c r="C16" s="78">
        <v>53680</v>
      </c>
    </row>
    <row r="17" spans="1:3" ht="33" customHeight="1">
      <c r="A17" s="30" t="s">
        <v>6</v>
      </c>
      <c r="B17" s="76" t="s">
        <v>148</v>
      </c>
      <c r="C17" s="78">
        <v>43164</v>
      </c>
    </row>
    <row r="18" spans="1:3" ht="33" customHeight="1">
      <c r="A18" s="30" t="s">
        <v>7</v>
      </c>
      <c r="B18" s="76" t="s">
        <v>147</v>
      </c>
      <c r="C18" s="78">
        <v>10471</v>
      </c>
    </row>
    <row r="19" spans="1:3" ht="33" customHeight="1">
      <c r="A19" s="30" t="s">
        <v>8</v>
      </c>
      <c r="B19" s="76" t="s">
        <v>143</v>
      </c>
      <c r="C19" s="78">
        <v>47314</v>
      </c>
    </row>
    <row r="20" spans="1:3" ht="33" customHeight="1">
      <c r="A20" s="30" t="s">
        <v>9</v>
      </c>
      <c r="B20" s="76" t="s">
        <v>144</v>
      </c>
      <c r="C20" s="78">
        <v>12900</v>
      </c>
    </row>
    <row r="21" spans="1:3" ht="33" customHeight="1">
      <c r="A21" s="30" t="s">
        <v>10</v>
      </c>
      <c r="B21" s="76" t="s">
        <v>149</v>
      </c>
      <c r="C21" s="78">
        <v>1750</v>
      </c>
    </row>
    <row r="22" spans="1:3" ht="46.5" customHeight="1">
      <c r="A22" s="30" t="s">
        <v>11</v>
      </c>
      <c r="B22" s="76" t="s">
        <v>145</v>
      </c>
      <c r="C22" s="78">
        <v>4677</v>
      </c>
    </row>
    <row r="23" spans="1:3" ht="33" customHeight="1">
      <c r="A23" s="30" t="s">
        <v>12</v>
      </c>
      <c r="B23" s="76" t="s">
        <v>198</v>
      </c>
      <c r="C23" s="78">
        <v>38854</v>
      </c>
    </row>
    <row r="24" spans="1:3" ht="33" customHeight="1">
      <c r="A24" s="30" t="s">
        <v>13</v>
      </c>
      <c r="B24" s="76" t="s">
        <v>176</v>
      </c>
      <c r="C24" s="78">
        <v>24451</v>
      </c>
    </row>
    <row r="25" spans="1:3" ht="33" customHeight="1">
      <c r="A25" s="31" t="s">
        <v>14</v>
      </c>
      <c r="B25" s="76" t="s">
        <v>177</v>
      </c>
      <c r="C25" s="78">
        <f>C26+C27+C28</f>
        <v>193042</v>
      </c>
    </row>
    <row r="26" spans="1:3" ht="31.5">
      <c r="A26" s="29" t="s">
        <v>150</v>
      </c>
      <c r="B26" s="88" t="s">
        <v>179</v>
      </c>
      <c r="C26" s="78">
        <v>192322</v>
      </c>
    </row>
    <row r="27" spans="1:3" ht="31.5" customHeight="1">
      <c r="A27" s="77" t="s">
        <v>178</v>
      </c>
      <c r="B27" s="88" t="s">
        <v>181</v>
      </c>
      <c r="C27" s="78">
        <v>620</v>
      </c>
    </row>
    <row r="28" spans="1:3" ht="31.5" customHeight="1">
      <c r="A28" s="77" t="s">
        <v>182</v>
      </c>
      <c r="B28" s="88" t="s">
        <v>180</v>
      </c>
      <c r="C28" s="78">
        <v>100</v>
      </c>
    </row>
    <row r="29" spans="1:3" ht="33" customHeight="1">
      <c r="A29" s="32" t="s">
        <v>15</v>
      </c>
      <c r="B29" s="37" t="s">
        <v>126</v>
      </c>
      <c r="C29" s="78">
        <v>0</v>
      </c>
    </row>
    <row r="30" spans="1:3" ht="33" customHeight="1">
      <c r="A30" s="32" t="s">
        <v>123</v>
      </c>
      <c r="B30" s="41" t="s">
        <v>183</v>
      </c>
      <c r="C30" s="78">
        <v>0</v>
      </c>
    </row>
    <row r="31" spans="1:3" ht="31.5" customHeight="1">
      <c r="A31" s="77" t="s">
        <v>184</v>
      </c>
      <c r="B31" s="88" t="s">
        <v>200</v>
      </c>
      <c r="C31" s="78">
        <v>0</v>
      </c>
    </row>
    <row r="32" spans="1:3" ht="33" customHeight="1">
      <c r="A32" s="32" t="s">
        <v>124</v>
      </c>
      <c r="B32" s="38" t="s">
        <v>127</v>
      </c>
      <c r="C32" s="78">
        <v>0</v>
      </c>
    </row>
    <row r="33" spans="1:3" ht="33" customHeight="1">
      <c r="A33" s="32" t="s">
        <v>125</v>
      </c>
      <c r="B33" s="41" t="s">
        <v>199</v>
      </c>
      <c r="C33" s="78">
        <v>8359</v>
      </c>
    </row>
    <row r="34" spans="1:3" s="5" customFormat="1" ht="31.5" customHeight="1">
      <c r="A34" s="33" t="s">
        <v>60</v>
      </c>
      <c r="B34" s="39" t="s">
        <v>61</v>
      </c>
      <c r="C34" s="81">
        <v>0</v>
      </c>
    </row>
    <row r="35" spans="1:3" s="5" customFormat="1" ht="31.5" customHeight="1">
      <c r="A35" s="33" t="s">
        <v>59</v>
      </c>
      <c r="B35" s="39" t="s">
        <v>62</v>
      </c>
      <c r="C35" s="81">
        <v>51978</v>
      </c>
    </row>
    <row r="36" spans="1:3" s="5" customFormat="1" ht="42.75" customHeight="1">
      <c r="A36" s="33" t="s">
        <v>185</v>
      </c>
      <c r="B36" s="39" t="s">
        <v>186</v>
      </c>
      <c r="C36" s="81">
        <f>C12+C14+C25+C31</f>
        <v>258400</v>
      </c>
    </row>
    <row r="37" spans="1:3" s="3" customFormat="1" ht="30" customHeight="1">
      <c r="A37" s="27" t="s">
        <v>16</v>
      </c>
      <c r="B37" s="46" t="s">
        <v>196</v>
      </c>
      <c r="C37" s="25">
        <f>C38+C39+C40+C48+C50+C56+C57+C55</f>
        <v>17420</v>
      </c>
    </row>
    <row r="38" spans="1:3" ht="28.5" customHeight="1">
      <c r="A38" s="32" t="s">
        <v>17</v>
      </c>
      <c r="B38" s="41" t="s">
        <v>18</v>
      </c>
      <c r="C38" s="78">
        <v>953</v>
      </c>
    </row>
    <row r="39" spans="1:3" ht="28.5" customHeight="1">
      <c r="A39" s="32" t="s">
        <v>19</v>
      </c>
      <c r="B39" s="41" t="s">
        <v>20</v>
      </c>
      <c r="C39" s="78">
        <v>2147</v>
      </c>
    </row>
    <row r="40" spans="1:3" ht="28.5" customHeight="1">
      <c r="A40" s="32" t="s">
        <v>21</v>
      </c>
      <c r="B40" s="42" t="s">
        <v>32</v>
      </c>
      <c r="C40" s="82">
        <f>C41+C43+C44+C45+C46+C47</f>
        <v>164</v>
      </c>
    </row>
    <row r="41" spans="1:3" ht="28.5" customHeight="1">
      <c r="A41" s="43" t="s">
        <v>40</v>
      </c>
      <c r="B41" s="44" t="s">
        <v>33</v>
      </c>
      <c r="C41" s="78">
        <v>0</v>
      </c>
    </row>
    <row r="42" spans="1:3" ht="28.5" customHeight="1">
      <c r="A42" s="43" t="s">
        <v>41</v>
      </c>
      <c r="B42" s="45" t="s">
        <v>34</v>
      </c>
      <c r="C42" s="78">
        <v>0</v>
      </c>
    </row>
    <row r="43" spans="1:3" ht="28.5" customHeight="1">
      <c r="A43" s="43" t="s">
        <v>42</v>
      </c>
      <c r="B43" s="44" t="s">
        <v>35</v>
      </c>
      <c r="C43" s="78">
        <v>8</v>
      </c>
    </row>
    <row r="44" spans="1:3" ht="28.5" customHeight="1">
      <c r="A44" s="43" t="s">
        <v>43</v>
      </c>
      <c r="B44" s="44" t="s">
        <v>36</v>
      </c>
      <c r="C44" s="78">
        <v>0</v>
      </c>
    </row>
    <row r="45" spans="1:3" ht="28.5" customHeight="1">
      <c r="A45" s="43" t="s">
        <v>44</v>
      </c>
      <c r="B45" s="44" t="s">
        <v>37</v>
      </c>
      <c r="C45" s="78">
        <v>0</v>
      </c>
    </row>
    <row r="46" spans="1:3" ht="28.5" customHeight="1">
      <c r="A46" s="43" t="s">
        <v>45</v>
      </c>
      <c r="B46" s="44" t="s">
        <v>38</v>
      </c>
      <c r="C46" s="78">
        <v>150</v>
      </c>
    </row>
    <row r="47" spans="1:3" ht="28.5" customHeight="1">
      <c r="A47" s="43" t="s">
        <v>46</v>
      </c>
      <c r="B47" s="44" t="s">
        <v>39</v>
      </c>
      <c r="C47" s="78">
        <v>6</v>
      </c>
    </row>
    <row r="48" spans="1:3" ht="28.5" customHeight="1">
      <c r="A48" s="32" t="s">
        <v>22</v>
      </c>
      <c r="B48" s="41" t="s">
        <v>187</v>
      </c>
      <c r="C48" s="78">
        <v>8416</v>
      </c>
    </row>
    <row r="49" spans="1:3" ht="28.5" customHeight="1">
      <c r="A49" s="43" t="s">
        <v>188</v>
      </c>
      <c r="B49" s="44" t="s">
        <v>189</v>
      </c>
      <c r="C49" s="78">
        <v>20</v>
      </c>
    </row>
    <row r="50" spans="1:3" ht="28.5" customHeight="1">
      <c r="A50" s="32" t="s">
        <v>23</v>
      </c>
      <c r="B50" s="42" t="s">
        <v>55</v>
      </c>
      <c r="C50" s="82">
        <f>C51+C52+C53+C54</f>
        <v>1889</v>
      </c>
    </row>
    <row r="51" spans="1:3" ht="28.5" customHeight="1">
      <c r="A51" s="43" t="s">
        <v>51</v>
      </c>
      <c r="B51" s="44" t="s">
        <v>47</v>
      </c>
      <c r="C51" s="78">
        <v>1447</v>
      </c>
    </row>
    <row r="52" spans="1:3" ht="28.5" customHeight="1">
      <c r="A52" s="43" t="s">
        <v>52</v>
      </c>
      <c r="B52" s="44" t="s">
        <v>48</v>
      </c>
      <c r="C52" s="78">
        <v>206</v>
      </c>
    </row>
    <row r="53" spans="1:3" ht="28.5" customHeight="1">
      <c r="A53" s="43" t="s">
        <v>53</v>
      </c>
      <c r="B53" s="44" t="s">
        <v>49</v>
      </c>
      <c r="C53" s="78">
        <v>0</v>
      </c>
    </row>
    <row r="54" spans="1:3" ht="28.5" customHeight="1">
      <c r="A54" s="43" t="s">
        <v>54</v>
      </c>
      <c r="B54" s="44" t="s">
        <v>50</v>
      </c>
      <c r="C54" s="78">
        <v>236</v>
      </c>
    </row>
    <row r="55" spans="1:3" ht="28.5" customHeight="1">
      <c r="A55" s="32" t="s">
        <v>24</v>
      </c>
      <c r="B55" s="41" t="s">
        <v>25</v>
      </c>
      <c r="C55" s="78">
        <v>0</v>
      </c>
    </row>
    <row r="56" spans="1:3" ht="28.5" customHeight="1">
      <c r="A56" s="32" t="s">
        <v>26</v>
      </c>
      <c r="B56" s="41" t="s">
        <v>190</v>
      </c>
      <c r="C56" s="78">
        <v>3660</v>
      </c>
    </row>
    <row r="57" spans="1:3" ht="28.5" customHeight="1">
      <c r="A57" s="32" t="s">
        <v>27</v>
      </c>
      <c r="B57" s="41" t="s">
        <v>28</v>
      </c>
      <c r="C57" s="78">
        <v>191</v>
      </c>
    </row>
    <row r="58" spans="1:3" s="3" customFormat="1" ht="30" customHeight="1">
      <c r="A58" s="34" t="s">
        <v>29</v>
      </c>
      <c r="B58" s="46" t="s">
        <v>191</v>
      </c>
      <c r="C58" s="80">
        <f>C59+C60+C61+C62</f>
        <v>5250</v>
      </c>
    </row>
    <row r="59" spans="1:3" ht="42" customHeight="1">
      <c r="A59" s="32" t="s">
        <v>106</v>
      </c>
      <c r="B59" s="41" t="s">
        <v>128</v>
      </c>
      <c r="C59" s="78">
        <v>10</v>
      </c>
    </row>
    <row r="60" spans="1:3" ht="31.5" customHeight="1">
      <c r="A60" s="32" t="s">
        <v>30</v>
      </c>
      <c r="B60" s="41" t="s">
        <v>57</v>
      </c>
      <c r="C60" s="78">
        <v>4890</v>
      </c>
    </row>
    <row r="61" spans="1:3" ht="31.5" customHeight="1">
      <c r="A61" s="32" t="s">
        <v>31</v>
      </c>
      <c r="B61" s="41" t="s">
        <v>108</v>
      </c>
      <c r="C61" s="78">
        <v>0</v>
      </c>
    </row>
    <row r="62" spans="1:3" ht="31.5" customHeight="1">
      <c r="A62" s="32" t="s">
        <v>107</v>
      </c>
      <c r="B62" s="41" t="s">
        <v>109</v>
      </c>
      <c r="C62" s="78">
        <v>350</v>
      </c>
    </row>
    <row r="63" spans="1:3" ht="32.25" customHeight="1">
      <c r="A63" s="34" t="s">
        <v>114</v>
      </c>
      <c r="B63" s="46" t="s">
        <v>135</v>
      </c>
      <c r="C63" s="80">
        <v>1238</v>
      </c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K62" sqref="K62"/>
      <selection pane="topRight" activeCell="K62" sqref="K62"/>
      <selection pane="bottomLeft" activeCell="K62" sqref="K62"/>
      <selection pane="bottomRight" activeCell="K62" sqref="K62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12" t="str">
        <f>NFZ!A1</f>
        <v>ROCZNY PLAN FINANSOWY NARODOWEGO FUNDUSZU ZDROWIA NA ROK 2014</v>
      </c>
      <c r="B1" s="112"/>
      <c r="C1" s="112"/>
    </row>
    <row r="2" spans="1:3" s="51" customFormat="1" ht="33" customHeight="1">
      <c r="A2" s="87" t="s">
        <v>71</v>
      </c>
      <c r="B2" s="87"/>
      <c r="C2" s="102">
        <v>1.034</v>
      </c>
    </row>
    <row r="3" spans="1:3" ht="33" customHeight="1">
      <c r="A3" s="1"/>
      <c r="B3" s="74"/>
      <c r="C3" s="85"/>
    </row>
    <row r="4" spans="1:3" s="6" customFormat="1" ht="45" customHeight="1">
      <c r="A4" s="116" t="s">
        <v>139</v>
      </c>
      <c r="B4" s="115" t="s">
        <v>56</v>
      </c>
      <c r="C4" s="113" t="s">
        <v>206</v>
      </c>
    </row>
    <row r="5" spans="1:3" s="6" customFormat="1" ht="45" customHeight="1">
      <c r="A5" s="115"/>
      <c r="B5" s="115"/>
      <c r="C5" s="114"/>
    </row>
    <row r="6" spans="1:3" s="4" customFormat="1" ht="14.25">
      <c r="A6" s="22">
        <v>1</v>
      </c>
      <c r="B6" s="23">
        <v>2</v>
      </c>
      <c r="C6" s="22">
        <v>3</v>
      </c>
    </row>
    <row r="7" spans="1:5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3328089</v>
      </c>
      <c r="E7" s="104"/>
    </row>
    <row r="8" spans="1:5" ht="33" customHeight="1">
      <c r="A8" s="30" t="s">
        <v>1</v>
      </c>
      <c r="B8" s="76" t="s">
        <v>140</v>
      </c>
      <c r="C8" s="78">
        <v>417844</v>
      </c>
      <c r="E8" s="104"/>
    </row>
    <row r="9" spans="1:5" ht="33" customHeight="1">
      <c r="A9" s="30" t="s">
        <v>2</v>
      </c>
      <c r="B9" s="76" t="s">
        <v>141</v>
      </c>
      <c r="C9" s="78">
        <v>270991</v>
      </c>
      <c r="E9" s="104"/>
    </row>
    <row r="10" spans="1:5" ht="33" customHeight="1">
      <c r="A10" s="30" t="s">
        <v>3</v>
      </c>
      <c r="B10" s="76" t="s">
        <v>138</v>
      </c>
      <c r="C10" s="78">
        <v>1591162</v>
      </c>
      <c r="E10" s="104"/>
    </row>
    <row r="11" spans="1:5" ht="31.5" customHeight="1">
      <c r="A11" s="77" t="s">
        <v>58</v>
      </c>
      <c r="B11" s="88" t="s">
        <v>168</v>
      </c>
      <c r="C11" s="78">
        <v>140665</v>
      </c>
      <c r="E11" s="104"/>
    </row>
    <row r="12" spans="1:5" ht="31.5" customHeight="1">
      <c r="A12" s="77" t="s">
        <v>169</v>
      </c>
      <c r="B12" s="88" t="s">
        <v>172</v>
      </c>
      <c r="C12" s="78">
        <v>124505</v>
      </c>
      <c r="E12" s="104"/>
    </row>
    <row r="13" spans="1:5" ht="31.5" customHeight="1">
      <c r="A13" s="77" t="s">
        <v>170</v>
      </c>
      <c r="B13" s="88" t="s">
        <v>173</v>
      </c>
      <c r="C13" s="78">
        <v>65393</v>
      </c>
      <c r="E13" s="104"/>
    </row>
    <row r="14" spans="1:5" ht="31.5" customHeight="1">
      <c r="A14" s="77" t="s">
        <v>171</v>
      </c>
      <c r="B14" s="88" t="s">
        <v>174</v>
      </c>
      <c r="C14" s="78">
        <v>24977</v>
      </c>
      <c r="E14" s="104"/>
    </row>
    <row r="15" spans="1:5" ht="33" customHeight="1">
      <c r="A15" s="30" t="s">
        <v>4</v>
      </c>
      <c r="B15" s="76" t="s">
        <v>146</v>
      </c>
      <c r="C15" s="78">
        <v>110869</v>
      </c>
      <c r="E15" s="104"/>
    </row>
    <row r="16" spans="1:5" ht="33" customHeight="1">
      <c r="A16" s="30" t="s">
        <v>5</v>
      </c>
      <c r="B16" s="76" t="s">
        <v>142</v>
      </c>
      <c r="C16" s="78">
        <v>138535</v>
      </c>
      <c r="E16" s="104"/>
    </row>
    <row r="17" spans="1:5" ht="33" customHeight="1">
      <c r="A17" s="30" t="s">
        <v>6</v>
      </c>
      <c r="B17" s="76" t="s">
        <v>148</v>
      </c>
      <c r="C17" s="78">
        <v>87845</v>
      </c>
      <c r="E17" s="104"/>
    </row>
    <row r="18" spans="1:5" ht="33" customHeight="1">
      <c r="A18" s="30" t="s">
        <v>7</v>
      </c>
      <c r="B18" s="76" t="s">
        <v>147</v>
      </c>
      <c r="C18" s="78">
        <v>20150</v>
      </c>
      <c r="E18" s="104"/>
    </row>
    <row r="19" spans="1:5" ht="33" customHeight="1">
      <c r="A19" s="30" t="s">
        <v>8</v>
      </c>
      <c r="B19" s="76" t="s">
        <v>143</v>
      </c>
      <c r="C19" s="78">
        <v>108248</v>
      </c>
      <c r="E19" s="104"/>
    </row>
    <row r="20" spans="1:5" ht="33" customHeight="1">
      <c r="A20" s="30" t="s">
        <v>9</v>
      </c>
      <c r="B20" s="76" t="s">
        <v>144</v>
      </c>
      <c r="C20" s="78">
        <v>31955</v>
      </c>
      <c r="E20" s="104"/>
    </row>
    <row r="21" spans="1:5" ht="33" customHeight="1">
      <c r="A21" s="30" t="s">
        <v>10</v>
      </c>
      <c r="B21" s="76" t="s">
        <v>149</v>
      </c>
      <c r="C21" s="78">
        <v>3166</v>
      </c>
      <c r="E21" s="104"/>
    </row>
    <row r="22" spans="1:5" ht="46.5" customHeight="1">
      <c r="A22" s="30" t="s">
        <v>11</v>
      </c>
      <c r="B22" s="76" t="s">
        <v>145</v>
      </c>
      <c r="C22" s="78">
        <v>7443</v>
      </c>
      <c r="E22" s="104"/>
    </row>
    <row r="23" spans="1:5" ht="33" customHeight="1">
      <c r="A23" s="30" t="s">
        <v>12</v>
      </c>
      <c r="B23" s="76" t="s">
        <v>198</v>
      </c>
      <c r="C23" s="78">
        <v>84799</v>
      </c>
      <c r="E23" s="104"/>
    </row>
    <row r="24" spans="1:5" ht="33" customHeight="1">
      <c r="A24" s="30" t="s">
        <v>13</v>
      </c>
      <c r="B24" s="76" t="s">
        <v>176</v>
      </c>
      <c r="C24" s="78">
        <v>41000</v>
      </c>
      <c r="E24" s="104"/>
    </row>
    <row r="25" spans="1:5" ht="33" customHeight="1">
      <c r="A25" s="31" t="s">
        <v>14</v>
      </c>
      <c r="B25" s="76" t="s">
        <v>177</v>
      </c>
      <c r="C25" s="78">
        <f>C26+C27+C28</f>
        <v>385000</v>
      </c>
      <c r="E25" s="104"/>
    </row>
    <row r="26" spans="1:5" ht="31.5">
      <c r="A26" s="29" t="s">
        <v>150</v>
      </c>
      <c r="B26" s="88" t="s">
        <v>179</v>
      </c>
      <c r="C26" s="78">
        <v>372000</v>
      </c>
      <c r="E26" s="104"/>
    </row>
    <row r="27" spans="1:5" ht="31.5" customHeight="1">
      <c r="A27" s="77" t="s">
        <v>178</v>
      </c>
      <c r="B27" s="88" t="s">
        <v>181</v>
      </c>
      <c r="C27" s="78">
        <v>11000</v>
      </c>
      <c r="E27" s="104"/>
    </row>
    <row r="28" spans="1:5" ht="31.5" customHeight="1">
      <c r="A28" s="77" t="s">
        <v>182</v>
      </c>
      <c r="B28" s="88" t="s">
        <v>180</v>
      </c>
      <c r="C28" s="78">
        <v>2000</v>
      </c>
      <c r="E28" s="104"/>
    </row>
    <row r="29" spans="1:5" ht="33" customHeight="1">
      <c r="A29" s="32" t="s">
        <v>15</v>
      </c>
      <c r="B29" s="37" t="s">
        <v>126</v>
      </c>
      <c r="C29" s="78">
        <v>0</v>
      </c>
      <c r="E29" s="104"/>
    </row>
    <row r="30" spans="1:5" ht="33" customHeight="1">
      <c r="A30" s="32" t="s">
        <v>123</v>
      </c>
      <c r="B30" s="41" t="s">
        <v>183</v>
      </c>
      <c r="C30" s="78">
        <v>0</v>
      </c>
      <c r="E30" s="104"/>
    </row>
    <row r="31" spans="1:5" ht="31.5" customHeight="1">
      <c r="A31" s="77" t="s">
        <v>184</v>
      </c>
      <c r="B31" s="88" t="s">
        <v>200</v>
      </c>
      <c r="C31" s="78">
        <v>0</v>
      </c>
      <c r="E31" s="104"/>
    </row>
    <row r="32" spans="1:5" ht="33" customHeight="1">
      <c r="A32" s="32" t="s">
        <v>124</v>
      </c>
      <c r="B32" s="38" t="s">
        <v>127</v>
      </c>
      <c r="C32" s="78">
        <v>0</v>
      </c>
      <c r="E32" s="104"/>
    </row>
    <row r="33" spans="1:5" ht="33" customHeight="1">
      <c r="A33" s="32" t="s">
        <v>125</v>
      </c>
      <c r="B33" s="41" t="s">
        <v>199</v>
      </c>
      <c r="C33" s="78">
        <v>29082</v>
      </c>
      <c r="E33" s="104"/>
    </row>
    <row r="34" spans="1:5" s="5" customFormat="1" ht="31.5" customHeight="1">
      <c r="A34" s="33" t="s">
        <v>60</v>
      </c>
      <c r="B34" s="39" t="s">
        <v>61</v>
      </c>
      <c r="C34" s="81">
        <v>0</v>
      </c>
      <c r="E34" s="104"/>
    </row>
    <row r="35" spans="1:5" s="5" customFormat="1" ht="31.5" customHeight="1">
      <c r="A35" s="33" t="s">
        <v>59</v>
      </c>
      <c r="B35" s="39" t="s">
        <v>62</v>
      </c>
      <c r="C35" s="81">
        <v>106378</v>
      </c>
      <c r="E35" s="104"/>
    </row>
    <row r="36" spans="1:5" s="5" customFormat="1" ht="42.75" customHeight="1">
      <c r="A36" s="33" t="s">
        <v>185</v>
      </c>
      <c r="B36" s="39" t="s">
        <v>186</v>
      </c>
      <c r="C36" s="81">
        <f>C12+C14+C25+C31</f>
        <v>534482</v>
      </c>
      <c r="E36" s="104"/>
    </row>
    <row r="37" spans="1:5" s="3" customFormat="1" ht="30" customHeight="1">
      <c r="A37" s="27" t="s">
        <v>16</v>
      </c>
      <c r="B37" s="46" t="s">
        <v>196</v>
      </c>
      <c r="C37" s="25">
        <f>C38+C39+C40+C48+C50+C56+C57+C55</f>
        <v>25931</v>
      </c>
      <c r="E37" s="104"/>
    </row>
    <row r="38" spans="1:5" ht="28.5" customHeight="1">
      <c r="A38" s="32" t="s">
        <v>17</v>
      </c>
      <c r="B38" s="41" t="s">
        <v>18</v>
      </c>
      <c r="C38" s="78">
        <v>1252</v>
      </c>
      <c r="E38" s="104"/>
    </row>
    <row r="39" spans="1:5" ht="28.5" customHeight="1">
      <c r="A39" s="32" t="s">
        <v>19</v>
      </c>
      <c r="B39" s="41" t="s">
        <v>20</v>
      </c>
      <c r="C39" s="78">
        <v>3528</v>
      </c>
      <c r="E39" s="104"/>
    </row>
    <row r="40" spans="1:5" ht="28.5" customHeight="1">
      <c r="A40" s="32" t="s">
        <v>21</v>
      </c>
      <c r="B40" s="42" t="s">
        <v>32</v>
      </c>
      <c r="C40" s="82">
        <f>C41+C43+C44+C45+C46+C47</f>
        <v>132</v>
      </c>
      <c r="E40" s="104"/>
    </row>
    <row r="41" spans="1:5" ht="28.5" customHeight="1">
      <c r="A41" s="43" t="s">
        <v>40</v>
      </c>
      <c r="B41" s="44" t="s">
        <v>33</v>
      </c>
      <c r="C41" s="78">
        <v>26</v>
      </c>
      <c r="E41" s="104"/>
    </row>
    <row r="42" spans="1:5" ht="28.5" customHeight="1">
      <c r="A42" s="43" t="s">
        <v>41</v>
      </c>
      <c r="B42" s="45" t="s">
        <v>34</v>
      </c>
      <c r="C42" s="78">
        <v>26</v>
      </c>
      <c r="E42" s="104"/>
    </row>
    <row r="43" spans="1:5" ht="28.5" customHeight="1">
      <c r="A43" s="43" t="s">
        <v>42</v>
      </c>
      <c r="B43" s="44" t="s">
        <v>35</v>
      </c>
      <c r="C43" s="78">
        <v>12</v>
      </c>
      <c r="E43" s="104"/>
    </row>
    <row r="44" spans="1:5" ht="28.5" customHeight="1">
      <c r="A44" s="43" t="s">
        <v>43</v>
      </c>
      <c r="B44" s="44" t="s">
        <v>36</v>
      </c>
      <c r="C44" s="78">
        <v>0</v>
      </c>
      <c r="E44" s="104"/>
    </row>
    <row r="45" spans="1:5" ht="28.5" customHeight="1">
      <c r="A45" s="43" t="s">
        <v>44</v>
      </c>
      <c r="B45" s="44" t="s">
        <v>37</v>
      </c>
      <c r="C45" s="78">
        <v>0</v>
      </c>
      <c r="E45" s="104"/>
    </row>
    <row r="46" spans="1:5" ht="28.5" customHeight="1">
      <c r="A46" s="43" t="s">
        <v>45</v>
      </c>
      <c r="B46" s="44" t="s">
        <v>38</v>
      </c>
      <c r="C46" s="78">
        <v>61</v>
      </c>
      <c r="E46" s="104"/>
    </row>
    <row r="47" spans="1:5" ht="28.5" customHeight="1">
      <c r="A47" s="43" t="s">
        <v>46</v>
      </c>
      <c r="B47" s="44" t="s">
        <v>39</v>
      </c>
      <c r="C47" s="78">
        <v>33</v>
      </c>
      <c r="E47" s="104"/>
    </row>
    <row r="48" spans="1:5" ht="28.5" customHeight="1">
      <c r="A48" s="32" t="s">
        <v>22</v>
      </c>
      <c r="B48" s="41" t="s">
        <v>187</v>
      </c>
      <c r="C48" s="78">
        <v>13398</v>
      </c>
      <c r="E48" s="104"/>
    </row>
    <row r="49" spans="1:5" ht="28.5" customHeight="1">
      <c r="A49" s="43" t="s">
        <v>188</v>
      </c>
      <c r="B49" s="44" t="s">
        <v>189</v>
      </c>
      <c r="C49" s="78">
        <v>10</v>
      </c>
      <c r="E49" s="104"/>
    </row>
    <row r="50" spans="1:5" ht="28.5" customHeight="1">
      <c r="A50" s="32" t="s">
        <v>23</v>
      </c>
      <c r="B50" s="42" t="s">
        <v>55</v>
      </c>
      <c r="C50" s="82">
        <f>C51+C52+C53+C54</f>
        <v>2973</v>
      </c>
      <c r="E50" s="104"/>
    </row>
    <row r="51" spans="1:5" ht="28.5" customHeight="1">
      <c r="A51" s="43" t="s">
        <v>51</v>
      </c>
      <c r="B51" s="44" t="s">
        <v>47</v>
      </c>
      <c r="C51" s="78">
        <v>2303</v>
      </c>
      <c r="E51" s="104"/>
    </row>
    <row r="52" spans="1:5" ht="28.5" customHeight="1">
      <c r="A52" s="43" t="s">
        <v>52</v>
      </c>
      <c r="B52" s="44" t="s">
        <v>48</v>
      </c>
      <c r="C52" s="78">
        <v>328</v>
      </c>
      <c r="E52" s="104"/>
    </row>
    <row r="53" spans="1:5" ht="28.5" customHeight="1">
      <c r="A53" s="43" t="s">
        <v>53</v>
      </c>
      <c r="B53" s="44" t="s">
        <v>49</v>
      </c>
      <c r="C53" s="78">
        <v>0</v>
      </c>
      <c r="E53" s="104"/>
    </row>
    <row r="54" spans="1:5" ht="28.5" customHeight="1">
      <c r="A54" s="43" t="s">
        <v>54</v>
      </c>
      <c r="B54" s="44" t="s">
        <v>50</v>
      </c>
      <c r="C54" s="78">
        <v>342</v>
      </c>
      <c r="E54" s="104"/>
    </row>
    <row r="55" spans="1:5" ht="28.5" customHeight="1">
      <c r="A55" s="32" t="s">
        <v>24</v>
      </c>
      <c r="B55" s="41" t="s">
        <v>25</v>
      </c>
      <c r="C55" s="78">
        <v>0</v>
      </c>
      <c r="E55" s="104"/>
    </row>
    <row r="56" spans="1:5" ht="28.5" customHeight="1">
      <c r="A56" s="32" t="s">
        <v>26</v>
      </c>
      <c r="B56" s="41" t="s">
        <v>190</v>
      </c>
      <c r="C56" s="78">
        <v>4400</v>
      </c>
      <c r="E56" s="104"/>
    </row>
    <row r="57" spans="1:5" ht="28.5" customHeight="1">
      <c r="A57" s="32" t="s">
        <v>27</v>
      </c>
      <c r="B57" s="41" t="s">
        <v>28</v>
      </c>
      <c r="C57" s="78">
        <v>248</v>
      </c>
      <c r="E57" s="104"/>
    </row>
    <row r="58" spans="1:5" s="3" customFormat="1" ht="30" customHeight="1">
      <c r="A58" s="34" t="s">
        <v>29</v>
      </c>
      <c r="B58" s="46" t="s">
        <v>191</v>
      </c>
      <c r="C58" s="80">
        <f>C59+C60+C61+C62</f>
        <v>16454</v>
      </c>
      <c r="E58" s="104"/>
    </row>
    <row r="59" spans="1:5" ht="42" customHeight="1">
      <c r="A59" s="32" t="s">
        <v>106</v>
      </c>
      <c r="B59" s="41" t="s">
        <v>128</v>
      </c>
      <c r="C59" s="78">
        <v>10</v>
      </c>
      <c r="E59" s="104"/>
    </row>
    <row r="60" spans="1:5" ht="31.5" customHeight="1">
      <c r="A60" s="32" t="s">
        <v>30</v>
      </c>
      <c r="B60" s="41" t="s">
        <v>57</v>
      </c>
      <c r="C60" s="78">
        <v>15974</v>
      </c>
      <c r="E60" s="104"/>
    </row>
    <row r="61" spans="1:5" ht="31.5" customHeight="1">
      <c r="A61" s="32" t="s">
        <v>31</v>
      </c>
      <c r="B61" s="41" t="s">
        <v>108</v>
      </c>
      <c r="C61" s="78">
        <v>0</v>
      </c>
      <c r="E61" s="104"/>
    </row>
    <row r="62" spans="1:5" ht="31.5" customHeight="1">
      <c r="A62" s="32" t="s">
        <v>107</v>
      </c>
      <c r="B62" s="41" t="s">
        <v>109</v>
      </c>
      <c r="C62" s="78">
        <v>470</v>
      </c>
      <c r="E62" s="104"/>
    </row>
    <row r="63" spans="1:5" ht="32.25" customHeight="1">
      <c r="A63" s="34" t="s">
        <v>114</v>
      </c>
      <c r="B63" s="46" t="s">
        <v>135</v>
      </c>
      <c r="C63" s="80">
        <v>3778</v>
      </c>
      <c r="E63" s="104"/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K62" sqref="K62"/>
      <selection pane="topRight" activeCell="K62" sqref="K62"/>
      <selection pane="bottomLeft" activeCell="K62" sqref="K62"/>
      <selection pane="bottomRight" activeCell="K62" sqref="K62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12" t="str">
        <f>NFZ!A1</f>
        <v>ROCZNY PLAN FINANSOWY NARODOWEGO FUNDUSZU ZDROWIA NA ROK 2014</v>
      </c>
      <c r="B1" s="112"/>
      <c r="C1" s="112"/>
    </row>
    <row r="2" spans="1:3" s="51" customFormat="1" ht="33" customHeight="1">
      <c r="A2" s="87" t="s">
        <v>72</v>
      </c>
      <c r="B2" s="87"/>
      <c r="C2" s="102">
        <v>1.034</v>
      </c>
    </row>
    <row r="3" spans="1:3" ht="33" customHeight="1">
      <c r="A3" s="1"/>
      <c r="B3" s="74"/>
      <c r="C3" s="85"/>
    </row>
    <row r="4" spans="1:3" s="6" customFormat="1" ht="45" customHeight="1">
      <c r="A4" s="116" t="s">
        <v>139</v>
      </c>
      <c r="B4" s="115" t="s">
        <v>56</v>
      </c>
      <c r="C4" s="113" t="s">
        <v>206</v>
      </c>
    </row>
    <row r="5" spans="1:3" s="6" customFormat="1" ht="45" customHeight="1">
      <c r="A5" s="115"/>
      <c r="B5" s="115"/>
      <c r="C5" s="114"/>
    </row>
    <row r="6" spans="1:3" s="4" customFormat="1" ht="14.25">
      <c r="A6" s="22">
        <v>1</v>
      </c>
      <c r="B6" s="23">
        <v>2</v>
      </c>
      <c r="C6" s="22">
        <v>3</v>
      </c>
    </row>
    <row r="7" spans="1:3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1918181</v>
      </c>
    </row>
    <row r="8" spans="1:3" ht="33" customHeight="1">
      <c r="A8" s="30" t="s">
        <v>1</v>
      </c>
      <c r="B8" s="76" t="s">
        <v>140</v>
      </c>
      <c r="C8" s="78">
        <v>230700</v>
      </c>
    </row>
    <row r="9" spans="1:3" ht="33" customHeight="1">
      <c r="A9" s="30" t="s">
        <v>2</v>
      </c>
      <c r="B9" s="76" t="s">
        <v>141</v>
      </c>
      <c r="C9" s="78">
        <v>185570</v>
      </c>
    </row>
    <row r="10" spans="1:3" ht="33" customHeight="1">
      <c r="A10" s="30" t="s">
        <v>3</v>
      </c>
      <c r="B10" s="76" t="s">
        <v>138</v>
      </c>
      <c r="C10" s="78">
        <v>937722</v>
      </c>
    </row>
    <row r="11" spans="1:3" ht="31.5" customHeight="1">
      <c r="A11" s="77" t="s">
        <v>58</v>
      </c>
      <c r="B11" s="88" t="s">
        <v>168</v>
      </c>
      <c r="C11" s="78">
        <v>77312</v>
      </c>
    </row>
    <row r="12" spans="1:3" ht="31.5" customHeight="1">
      <c r="A12" s="77" t="s">
        <v>169</v>
      </c>
      <c r="B12" s="88" t="s">
        <v>172</v>
      </c>
      <c r="C12" s="78">
        <v>72536</v>
      </c>
    </row>
    <row r="13" spans="1:3" ht="31.5" customHeight="1">
      <c r="A13" s="77" t="s">
        <v>170</v>
      </c>
      <c r="B13" s="88" t="s">
        <v>173</v>
      </c>
      <c r="C13" s="78">
        <v>43021</v>
      </c>
    </row>
    <row r="14" spans="1:3" ht="31.5" customHeight="1">
      <c r="A14" s="77" t="s">
        <v>171</v>
      </c>
      <c r="B14" s="88" t="s">
        <v>174</v>
      </c>
      <c r="C14" s="78">
        <v>19076</v>
      </c>
    </row>
    <row r="15" spans="1:3" ht="33" customHeight="1">
      <c r="A15" s="30" t="s">
        <v>4</v>
      </c>
      <c r="B15" s="76" t="s">
        <v>146</v>
      </c>
      <c r="C15" s="78">
        <v>82077</v>
      </c>
    </row>
    <row r="16" spans="1:3" ht="33" customHeight="1">
      <c r="A16" s="30" t="s">
        <v>5</v>
      </c>
      <c r="B16" s="76" t="s">
        <v>142</v>
      </c>
      <c r="C16" s="78">
        <v>55129</v>
      </c>
    </row>
    <row r="17" spans="1:3" ht="33" customHeight="1">
      <c r="A17" s="30" t="s">
        <v>6</v>
      </c>
      <c r="B17" s="76" t="s">
        <v>148</v>
      </c>
      <c r="C17" s="78">
        <v>26633</v>
      </c>
    </row>
    <row r="18" spans="1:3" ht="33" customHeight="1">
      <c r="A18" s="30" t="s">
        <v>7</v>
      </c>
      <c r="B18" s="76" t="s">
        <v>147</v>
      </c>
      <c r="C18" s="78">
        <v>10898</v>
      </c>
    </row>
    <row r="19" spans="1:3" ht="33" customHeight="1">
      <c r="A19" s="30" t="s">
        <v>8</v>
      </c>
      <c r="B19" s="76" t="s">
        <v>143</v>
      </c>
      <c r="C19" s="78">
        <v>64630</v>
      </c>
    </row>
    <row r="20" spans="1:3" ht="33" customHeight="1">
      <c r="A20" s="30" t="s">
        <v>9</v>
      </c>
      <c r="B20" s="76" t="s">
        <v>144</v>
      </c>
      <c r="C20" s="78">
        <v>18400</v>
      </c>
    </row>
    <row r="21" spans="1:3" ht="33" customHeight="1">
      <c r="A21" s="30" t="s">
        <v>10</v>
      </c>
      <c r="B21" s="76" t="s">
        <v>149</v>
      </c>
      <c r="C21" s="78">
        <v>1400</v>
      </c>
    </row>
    <row r="22" spans="1:3" ht="46.5" customHeight="1">
      <c r="A22" s="30" t="s">
        <v>11</v>
      </c>
      <c r="B22" s="76" t="s">
        <v>145</v>
      </c>
      <c r="C22" s="78">
        <v>5519</v>
      </c>
    </row>
    <row r="23" spans="1:3" ht="33" customHeight="1">
      <c r="A23" s="30" t="s">
        <v>12</v>
      </c>
      <c r="B23" s="76" t="s">
        <v>198</v>
      </c>
      <c r="C23" s="78">
        <v>42293</v>
      </c>
    </row>
    <row r="24" spans="1:3" ht="33" customHeight="1">
      <c r="A24" s="30" t="s">
        <v>13</v>
      </c>
      <c r="B24" s="76" t="s">
        <v>176</v>
      </c>
      <c r="C24" s="78">
        <v>23500</v>
      </c>
    </row>
    <row r="25" spans="1:3" ht="33" customHeight="1">
      <c r="A25" s="31" t="s">
        <v>14</v>
      </c>
      <c r="B25" s="76" t="s">
        <v>177</v>
      </c>
      <c r="C25" s="78">
        <f>C26+C27+C28</f>
        <v>228503</v>
      </c>
    </row>
    <row r="26" spans="1:3" ht="31.5">
      <c r="A26" s="29" t="s">
        <v>150</v>
      </c>
      <c r="B26" s="88" t="s">
        <v>179</v>
      </c>
      <c r="C26" s="78">
        <v>225703</v>
      </c>
    </row>
    <row r="27" spans="1:3" ht="31.5" customHeight="1">
      <c r="A27" s="77" t="s">
        <v>178</v>
      </c>
      <c r="B27" s="88" t="s">
        <v>181</v>
      </c>
      <c r="C27" s="78">
        <v>1200</v>
      </c>
    </row>
    <row r="28" spans="1:3" ht="31.5" customHeight="1">
      <c r="A28" s="77" t="s">
        <v>182</v>
      </c>
      <c r="B28" s="88" t="s">
        <v>180</v>
      </c>
      <c r="C28" s="78">
        <v>1600</v>
      </c>
    </row>
    <row r="29" spans="1:3" ht="33" customHeight="1">
      <c r="A29" s="32" t="s">
        <v>15</v>
      </c>
      <c r="B29" s="37" t="s">
        <v>126</v>
      </c>
      <c r="C29" s="78">
        <v>0</v>
      </c>
    </row>
    <row r="30" spans="1:3" ht="33" customHeight="1">
      <c r="A30" s="32" t="s">
        <v>123</v>
      </c>
      <c r="B30" s="41" t="s">
        <v>183</v>
      </c>
      <c r="C30" s="78">
        <v>0</v>
      </c>
    </row>
    <row r="31" spans="1:3" ht="31.5" customHeight="1">
      <c r="A31" s="77" t="s">
        <v>184</v>
      </c>
      <c r="B31" s="88" t="s">
        <v>200</v>
      </c>
      <c r="C31" s="78">
        <v>0</v>
      </c>
    </row>
    <row r="32" spans="1:3" ht="33" customHeight="1">
      <c r="A32" s="32" t="s">
        <v>124</v>
      </c>
      <c r="B32" s="38" t="s">
        <v>127</v>
      </c>
      <c r="C32" s="78">
        <v>0</v>
      </c>
    </row>
    <row r="33" spans="1:3" ht="33" customHeight="1">
      <c r="A33" s="32" t="s">
        <v>125</v>
      </c>
      <c r="B33" s="41" t="s">
        <v>199</v>
      </c>
      <c r="C33" s="78">
        <v>5207</v>
      </c>
    </row>
    <row r="34" spans="1:3" s="5" customFormat="1" ht="31.5" customHeight="1">
      <c r="A34" s="33" t="s">
        <v>60</v>
      </c>
      <c r="B34" s="39" t="s">
        <v>61</v>
      </c>
      <c r="C34" s="81">
        <v>0</v>
      </c>
    </row>
    <row r="35" spans="1:3" s="5" customFormat="1" ht="31.5" customHeight="1">
      <c r="A35" s="33" t="s">
        <v>59</v>
      </c>
      <c r="B35" s="39" t="s">
        <v>62</v>
      </c>
      <c r="C35" s="81">
        <v>69057</v>
      </c>
    </row>
    <row r="36" spans="1:3" s="5" customFormat="1" ht="42.75" customHeight="1">
      <c r="A36" s="33" t="s">
        <v>185</v>
      </c>
      <c r="B36" s="39" t="s">
        <v>186</v>
      </c>
      <c r="C36" s="81">
        <f>C12+C14+C25+C31</f>
        <v>320115</v>
      </c>
    </row>
    <row r="37" spans="1:3" s="3" customFormat="1" ht="30" customHeight="1">
      <c r="A37" s="27" t="s">
        <v>16</v>
      </c>
      <c r="B37" s="46" t="s">
        <v>196</v>
      </c>
      <c r="C37" s="25">
        <f>C38+C39+C40+C48+C50+C56+C57+C55</f>
        <v>14715</v>
      </c>
    </row>
    <row r="38" spans="1:3" ht="28.5" customHeight="1">
      <c r="A38" s="32" t="s">
        <v>17</v>
      </c>
      <c r="B38" s="41" t="s">
        <v>18</v>
      </c>
      <c r="C38" s="78">
        <v>667</v>
      </c>
    </row>
    <row r="39" spans="1:3" ht="28.5" customHeight="1">
      <c r="A39" s="32" t="s">
        <v>19</v>
      </c>
      <c r="B39" s="41" t="s">
        <v>20</v>
      </c>
      <c r="C39" s="78">
        <v>1022</v>
      </c>
    </row>
    <row r="40" spans="1:3" ht="28.5" customHeight="1">
      <c r="A40" s="32" t="s">
        <v>21</v>
      </c>
      <c r="B40" s="42" t="s">
        <v>32</v>
      </c>
      <c r="C40" s="82">
        <f>C41+C43+C44+C45+C46+C47</f>
        <v>229</v>
      </c>
    </row>
    <row r="41" spans="1:3" ht="28.5" customHeight="1">
      <c r="A41" s="43" t="s">
        <v>40</v>
      </c>
      <c r="B41" s="44" t="s">
        <v>33</v>
      </c>
      <c r="C41" s="78">
        <v>18</v>
      </c>
    </row>
    <row r="42" spans="1:3" ht="28.5" customHeight="1">
      <c r="A42" s="43" t="s">
        <v>41</v>
      </c>
      <c r="B42" s="45" t="s">
        <v>34</v>
      </c>
      <c r="C42" s="78">
        <v>18</v>
      </c>
    </row>
    <row r="43" spans="1:3" ht="28.5" customHeight="1">
      <c r="A43" s="43" t="s">
        <v>42</v>
      </c>
      <c r="B43" s="44" t="s">
        <v>35</v>
      </c>
      <c r="C43" s="78">
        <v>50</v>
      </c>
    </row>
    <row r="44" spans="1:3" ht="28.5" customHeight="1">
      <c r="A44" s="43" t="s">
        <v>43</v>
      </c>
      <c r="B44" s="44" t="s">
        <v>36</v>
      </c>
      <c r="C44" s="78">
        <v>0</v>
      </c>
    </row>
    <row r="45" spans="1:3" ht="28.5" customHeight="1">
      <c r="A45" s="43" t="s">
        <v>44</v>
      </c>
      <c r="B45" s="44" t="s">
        <v>37</v>
      </c>
      <c r="C45" s="78">
        <v>0</v>
      </c>
    </row>
    <row r="46" spans="1:3" ht="28.5" customHeight="1">
      <c r="A46" s="43" t="s">
        <v>45</v>
      </c>
      <c r="B46" s="44" t="s">
        <v>38</v>
      </c>
      <c r="C46" s="78">
        <v>155</v>
      </c>
    </row>
    <row r="47" spans="1:3" ht="28.5" customHeight="1">
      <c r="A47" s="43" t="s">
        <v>46</v>
      </c>
      <c r="B47" s="44" t="s">
        <v>39</v>
      </c>
      <c r="C47" s="78">
        <v>6</v>
      </c>
    </row>
    <row r="48" spans="1:3" ht="28.5" customHeight="1">
      <c r="A48" s="32" t="s">
        <v>22</v>
      </c>
      <c r="B48" s="41" t="s">
        <v>187</v>
      </c>
      <c r="C48" s="78">
        <v>9406</v>
      </c>
    </row>
    <row r="49" spans="1:3" ht="28.5" customHeight="1">
      <c r="A49" s="43" t="s">
        <v>188</v>
      </c>
      <c r="B49" s="44" t="s">
        <v>189</v>
      </c>
      <c r="C49" s="78">
        <v>21</v>
      </c>
    </row>
    <row r="50" spans="1:3" ht="28.5" customHeight="1">
      <c r="A50" s="32" t="s">
        <v>23</v>
      </c>
      <c r="B50" s="42" t="s">
        <v>55</v>
      </c>
      <c r="C50" s="82">
        <f>C51+C52+C53+C54</f>
        <v>2092</v>
      </c>
    </row>
    <row r="51" spans="1:3" ht="28.5" customHeight="1">
      <c r="A51" s="43" t="s">
        <v>51</v>
      </c>
      <c r="B51" s="44" t="s">
        <v>47</v>
      </c>
      <c r="C51" s="78">
        <v>1577</v>
      </c>
    </row>
    <row r="52" spans="1:3" ht="28.5" customHeight="1">
      <c r="A52" s="43" t="s">
        <v>52</v>
      </c>
      <c r="B52" s="44" t="s">
        <v>48</v>
      </c>
      <c r="C52" s="78">
        <v>230</v>
      </c>
    </row>
    <row r="53" spans="1:3" ht="28.5" customHeight="1">
      <c r="A53" s="43" t="s">
        <v>53</v>
      </c>
      <c r="B53" s="44" t="s">
        <v>49</v>
      </c>
      <c r="C53" s="78">
        <v>0</v>
      </c>
    </row>
    <row r="54" spans="1:3" ht="28.5" customHeight="1">
      <c r="A54" s="43" t="s">
        <v>54</v>
      </c>
      <c r="B54" s="44" t="s">
        <v>50</v>
      </c>
      <c r="C54" s="78">
        <v>285</v>
      </c>
    </row>
    <row r="55" spans="1:3" ht="28.5" customHeight="1">
      <c r="A55" s="32" t="s">
        <v>24</v>
      </c>
      <c r="B55" s="41" t="s">
        <v>25</v>
      </c>
      <c r="C55" s="78">
        <v>0</v>
      </c>
    </row>
    <row r="56" spans="1:3" ht="28.5" customHeight="1">
      <c r="A56" s="32" t="s">
        <v>26</v>
      </c>
      <c r="B56" s="41" t="s">
        <v>190</v>
      </c>
      <c r="C56" s="78">
        <v>1044</v>
      </c>
    </row>
    <row r="57" spans="1:3" ht="28.5" customHeight="1">
      <c r="A57" s="32" t="s">
        <v>27</v>
      </c>
      <c r="B57" s="41" t="s">
        <v>28</v>
      </c>
      <c r="C57" s="78">
        <v>255</v>
      </c>
    </row>
    <row r="58" spans="1:3" s="3" customFormat="1" ht="30" customHeight="1">
      <c r="A58" s="34" t="s">
        <v>29</v>
      </c>
      <c r="B58" s="46" t="s">
        <v>191</v>
      </c>
      <c r="C58" s="80">
        <f>C59+C60+C61+C62</f>
        <v>1683</v>
      </c>
    </row>
    <row r="59" spans="1:3" ht="42" customHeight="1">
      <c r="A59" s="32" t="s">
        <v>106</v>
      </c>
      <c r="B59" s="41" t="s">
        <v>128</v>
      </c>
      <c r="C59" s="78">
        <v>3</v>
      </c>
    </row>
    <row r="60" spans="1:3" ht="31.5" customHeight="1">
      <c r="A60" s="32" t="s">
        <v>30</v>
      </c>
      <c r="B60" s="41" t="s">
        <v>57</v>
      </c>
      <c r="C60" s="78">
        <v>1440</v>
      </c>
    </row>
    <row r="61" spans="1:3" ht="31.5" customHeight="1">
      <c r="A61" s="32" t="s">
        <v>31</v>
      </c>
      <c r="B61" s="41" t="s">
        <v>108</v>
      </c>
      <c r="C61" s="78">
        <v>0</v>
      </c>
    </row>
    <row r="62" spans="1:3" ht="31.5" customHeight="1">
      <c r="A62" s="32" t="s">
        <v>107</v>
      </c>
      <c r="B62" s="41" t="s">
        <v>109</v>
      </c>
      <c r="C62" s="78">
        <v>240</v>
      </c>
    </row>
    <row r="63" spans="1:3" ht="32.25" customHeight="1">
      <c r="A63" s="34" t="s">
        <v>114</v>
      </c>
      <c r="B63" s="46" t="s">
        <v>135</v>
      </c>
      <c r="C63" s="80">
        <v>372</v>
      </c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K62" sqref="K62"/>
      <selection pane="topRight" activeCell="K62" sqref="K62"/>
      <selection pane="bottomLeft" activeCell="K62" sqref="K62"/>
      <selection pane="bottomRight" activeCell="K62" sqref="K62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12" t="str">
        <f>NFZ!A1</f>
        <v>ROCZNY PLAN FINANSOWY NARODOWEGO FUNDUSZU ZDROWIA NA ROK 2014</v>
      </c>
      <c r="B1" s="112"/>
      <c r="C1" s="112"/>
    </row>
    <row r="2" spans="1:3" s="51" customFormat="1" ht="33" customHeight="1">
      <c r="A2" s="87" t="s">
        <v>73</v>
      </c>
      <c r="B2" s="87"/>
      <c r="C2" s="102">
        <v>1.034</v>
      </c>
    </row>
    <row r="3" spans="1:3" ht="33" customHeight="1">
      <c r="A3" s="1"/>
      <c r="B3" s="74"/>
      <c r="C3" s="85"/>
    </row>
    <row r="4" spans="1:3" s="6" customFormat="1" ht="45" customHeight="1">
      <c r="A4" s="116" t="s">
        <v>139</v>
      </c>
      <c r="B4" s="115" t="s">
        <v>56</v>
      </c>
      <c r="C4" s="113" t="s">
        <v>206</v>
      </c>
    </row>
    <row r="5" spans="1:3" s="6" customFormat="1" ht="45" customHeight="1">
      <c r="A5" s="115"/>
      <c r="B5" s="115"/>
      <c r="C5" s="114"/>
    </row>
    <row r="6" spans="1:3" s="4" customFormat="1" ht="14.25">
      <c r="A6" s="22">
        <v>1</v>
      </c>
      <c r="B6" s="23">
        <v>2</v>
      </c>
      <c r="C6" s="22">
        <v>3</v>
      </c>
    </row>
    <row r="7" spans="1:5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3623614</v>
      </c>
      <c r="E7" s="104"/>
    </row>
    <row r="8" spans="1:5" ht="33" customHeight="1">
      <c r="A8" s="30" t="s">
        <v>1</v>
      </c>
      <c r="B8" s="76" t="s">
        <v>140</v>
      </c>
      <c r="C8" s="78">
        <v>445786</v>
      </c>
      <c r="E8" s="104"/>
    </row>
    <row r="9" spans="1:5" ht="33" customHeight="1">
      <c r="A9" s="30" t="s">
        <v>2</v>
      </c>
      <c r="B9" s="76" t="s">
        <v>141</v>
      </c>
      <c r="C9" s="78">
        <v>328989</v>
      </c>
      <c r="E9" s="104"/>
    </row>
    <row r="10" spans="1:5" ht="33" customHeight="1">
      <c r="A10" s="30" t="s">
        <v>3</v>
      </c>
      <c r="B10" s="76" t="s">
        <v>138</v>
      </c>
      <c r="C10" s="78">
        <v>1714120</v>
      </c>
      <c r="E10" s="104"/>
    </row>
    <row r="11" spans="1:5" ht="31.5" customHeight="1">
      <c r="A11" s="77" t="s">
        <v>58</v>
      </c>
      <c r="B11" s="88" t="s">
        <v>168</v>
      </c>
      <c r="C11" s="78">
        <v>127359</v>
      </c>
      <c r="E11" s="104"/>
    </row>
    <row r="12" spans="1:5" ht="31.5" customHeight="1">
      <c r="A12" s="77" t="s">
        <v>169</v>
      </c>
      <c r="B12" s="88" t="s">
        <v>172</v>
      </c>
      <c r="C12" s="78">
        <v>115856</v>
      </c>
      <c r="E12" s="104"/>
    </row>
    <row r="13" spans="1:5" ht="31.5" customHeight="1">
      <c r="A13" s="77" t="s">
        <v>170</v>
      </c>
      <c r="B13" s="88" t="s">
        <v>173</v>
      </c>
      <c r="C13" s="78">
        <v>78519</v>
      </c>
      <c r="E13" s="104"/>
    </row>
    <row r="14" spans="1:5" ht="31.5" customHeight="1">
      <c r="A14" s="77" t="s">
        <v>171</v>
      </c>
      <c r="B14" s="88" t="s">
        <v>174</v>
      </c>
      <c r="C14" s="78">
        <v>36262</v>
      </c>
      <c r="E14" s="104"/>
    </row>
    <row r="15" spans="1:5" ht="33" customHeight="1">
      <c r="A15" s="30" t="s">
        <v>4</v>
      </c>
      <c r="B15" s="76" t="s">
        <v>146</v>
      </c>
      <c r="C15" s="78">
        <v>137899</v>
      </c>
      <c r="E15" s="104"/>
    </row>
    <row r="16" spans="1:5" ht="33" customHeight="1">
      <c r="A16" s="30" t="s">
        <v>5</v>
      </c>
      <c r="B16" s="76" t="s">
        <v>142</v>
      </c>
      <c r="C16" s="78">
        <v>111525</v>
      </c>
      <c r="E16" s="104"/>
    </row>
    <row r="17" spans="1:5" ht="33" customHeight="1">
      <c r="A17" s="30" t="s">
        <v>6</v>
      </c>
      <c r="B17" s="76" t="s">
        <v>148</v>
      </c>
      <c r="C17" s="78">
        <v>42762</v>
      </c>
      <c r="E17" s="104"/>
    </row>
    <row r="18" spans="1:5" ht="33" customHeight="1">
      <c r="A18" s="30" t="s">
        <v>7</v>
      </c>
      <c r="B18" s="76" t="s">
        <v>147</v>
      </c>
      <c r="C18" s="78">
        <v>20093</v>
      </c>
      <c r="E18" s="104"/>
    </row>
    <row r="19" spans="1:5" ht="33" customHeight="1">
      <c r="A19" s="30" t="s">
        <v>8</v>
      </c>
      <c r="B19" s="76" t="s">
        <v>143</v>
      </c>
      <c r="C19" s="78">
        <v>104500</v>
      </c>
      <c r="E19" s="104"/>
    </row>
    <row r="20" spans="1:5" ht="33" customHeight="1">
      <c r="A20" s="30" t="s">
        <v>9</v>
      </c>
      <c r="B20" s="76" t="s">
        <v>144</v>
      </c>
      <c r="C20" s="78">
        <v>26500</v>
      </c>
      <c r="E20" s="104"/>
    </row>
    <row r="21" spans="1:5" ht="33" customHeight="1">
      <c r="A21" s="30" t="s">
        <v>10</v>
      </c>
      <c r="B21" s="76" t="s">
        <v>149</v>
      </c>
      <c r="C21" s="78">
        <v>1460</v>
      </c>
      <c r="E21" s="104"/>
    </row>
    <row r="22" spans="1:5" ht="46.5" customHeight="1">
      <c r="A22" s="30" t="s">
        <v>11</v>
      </c>
      <c r="B22" s="76" t="s">
        <v>145</v>
      </c>
      <c r="C22" s="78">
        <v>10433</v>
      </c>
      <c r="E22" s="104"/>
    </row>
    <row r="23" spans="1:5" ht="33" customHeight="1">
      <c r="A23" s="30" t="s">
        <v>12</v>
      </c>
      <c r="B23" s="76" t="s">
        <v>198</v>
      </c>
      <c r="C23" s="78">
        <v>109009</v>
      </c>
      <c r="E23" s="104"/>
    </row>
    <row r="24" spans="1:5" ht="33" customHeight="1">
      <c r="A24" s="30" t="s">
        <v>13</v>
      </c>
      <c r="B24" s="76" t="s">
        <v>176</v>
      </c>
      <c r="C24" s="78">
        <v>48500</v>
      </c>
      <c r="E24" s="104"/>
    </row>
    <row r="25" spans="1:5" ht="33" customHeight="1">
      <c r="A25" s="31" t="s">
        <v>14</v>
      </c>
      <c r="B25" s="76" t="s">
        <v>177</v>
      </c>
      <c r="C25" s="78">
        <f>C26+C27+C28</f>
        <v>517000</v>
      </c>
      <c r="E25" s="104"/>
    </row>
    <row r="26" spans="1:5" ht="31.5">
      <c r="A26" s="29" t="s">
        <v>150</v>
      </c>
      <c r="B26" s="88" t="s">
        <v>179</v>
      </c>
      <c r="C26" s="78">
        <v>516300</v>
      </c>
      <c r="E26" s="104"/>
    </row>
    <row r="27" spans="1:5" ht="31.5" customHeight="1">
      <c r="A27" s="77" t="s">
        <v>178</v>
      </c>
      <c r="B27" s="88" t="s">
        <v>181</v>
      </c>
      <c r="C27" s="78">
        <v>500</v>
      </c>
      <c r="E27" s="104"/>
    </row>
    <row r="28" spans="1:5" ht="31.5" customHeight="1">
      <c r="A28" s="77" t="s">
        <v>182</v>
      </c>
      <c r="B28" s="88" t="s">
        <v>180</v>
      </c>
      <c r="C28" s="78">
        <v>200</v>
      </c>
      <c r="E28" s="104"/>
    </row>
    <row r="29" spans="1:5" ht="33" customHeight="1">
      <c r="A29" s="32" t="s">
        <v>15</v>
      </c>
      <c r="B29" s="37" t="s">
        <v>126</v>
      </c>
      <c r="C29" s="78">
        <v>0</v>
      </c>
      <c r="E29" s="104"/>
    </row>
    <row r="30" spans="1:5" ht="33" customHeight="1">
      <c r="A30" s="32" t="s">
        <v>123</v>
      </c>
      <c r="B30" s="41" t="s">
        <v>183</v>
      </c>
      <c r="C30" s="78">
        <v>0</v>
      </c>
      <c r="E30" s="104"/>
    </row>
    <row r="31" spans="1:5" ht="31.5" customHeight="1">
      <c r="A31" s="77" t="s">
        <v>184</v>
      </c>
      <c r="B31" s="88" t="s">
        <v>200</v>
      </c>
      <c r="C31" s="78">
        <v>0</v>
      </c>
      <c r="E31" s="104"/>
    </row>
    <row r="32" spans="1:5" ht="33" customHeight="1">
      <c r="A32" s="32" t="s">
        <v>124</v>
      </c>
      <c r="B32" s="38" t="s">
        <v>127</v>
      </c>
      <c r="C32" s="78">
        <v>0</v>
      </c>
      <c r="E32" s="104"/>
    </row>
    <row r="33" spans="1:5" ht="33" customHeight="1">
      <c r="A33" s="32" t="s">
        <v>125</v>
      </c>
      <c r="B33" s="41" t="s">
        <v>199</v>
      </c>
      <c r="C33" s="78">
        <v>5038</v>
      </c>
      <c r="E33" s="104"/>
    </row>
    <row r="34" spans="1:5" s="5" customFormat="1" ht="31.5" customHeight="1">
      <c r="A34" s="33" t="s">
        <v>60</v>
      </c>
      <c r="B34" s="39" t="s">
        <v>61</v>
      </c>
      <c r="C34" s="81">
        <v>0</v>
      </c>
      <c r="E34" s="104"/>
    </row>
    <row r="35" spans="1:5" s="5" customFormat="1" ht="31.5" customHeight="1">
      <c r="A35" s="33" t="s">
        <v>59</v>
      </c>
      <c r="B35" s="39" t="s">
        <v>62</v>
      </c>
      <c r="C35" s="81">
        <v>103660</v>
      </c>
      <c r="E35" s="104"/>
    </row>
    <row r="36" spans="1:5" s="5" customFormat="1" ht="42.75" customHeight="1">
      <c r="A36" s="33" t="s">
        <v>185</v>
      </c>
      <c r="B36" s="39" t="s">
        <v>186</v>
      </c>
      <c r="C36" s="81">
        <f>C12+C14+C25+C31</f>
        <v>669118</v>
      </c>
      <c r="E36" s="104"/>
    </row>
    <row r="37" spans="1:5" s="3" customFormat="1" ht="30" customHeight="1">
      <c r="A37" s="27" t="s">
        <v>16</v>
      </c>
      <c r="B37" s="46" t="s">
        <v>196</v>
      </c>
      <c r="C37" s="25">
        <f>C38+C39+C40+C48+C50+C56+C57+C55</f>
        <v>33051</v>
      </c>
      <c r="E37" s="104"/>
    </row>
    <row r="38" spans="1:5" ht="28.5" customHeight="1">
      <c r="A38" s="32" t="s">
        <v>17</v>
      </c>
      <c r="B38" s="41" t="s">
        <v>18</v>
      </c>
      <c r="C38" s="78">
        <v>1715</v>
      </c>
      <c r="E38" s="104"/>
    </row>
    <row r="39" spans="1:5" ht="28.5" customHeight="1">
      <c r="A39" s="32" t="s">
        <v>19</v>
      </c>
      <c r="B39" s="41" t="s">
        <v>20</v>
      </c>
      <c r="C39" s="78">
        <v>3286</v>
      </c>
      <c r="E39" s="104"/>
    </row>
    <row r="40" spans="1:5" ht="28.5" customHeight="1">
      <c r="A40" s="32" t="s">
        <v>21</v>
      </c>
      <c r="B40" s="42" t="s">
        <v>32</v>
      </c>
      <c r="C40" s="82">
        <f>C41+C43+C44+C45+C46+C47</f>
        <v>289</v>
      </c>
      <c r="E40" s="104"/>
    </row>
    <row r="41" spans="1:5" ht="28.5" customHeight="1">
      <c r="A41" s="43" t="s">
        <v>40</v>
      </c>
      <c r="B41" s="44" t="s">
        <v>33</v>
      </c>
      <c r="C41" s="78">
        <v>48</v>
      </c>
      <c r="E41" s="104"/>
    </row>
    <row r="42" spans="1:5" ht="28.5" customHeight="1">
      <c r="A42" s="43" t="s">
        <v>41</v>
      </c>
      <c r="B42" s="45" t="s">
        <v>34</v>
      </c>
      <c r="C42" s="78">
        <v>48</v>
      </c>
      <c r="E42" s="104"/>
    </row>
    <row r="43" spans="1:5" ht="28.5" customHeight="1">
      <c r="A43" s="43" t="s">
        <v>42</v>
      </c>
      <c r="B43" s="44" t="s">
        <v>35</v>
      </c>
      <c r="C43" s="78">
        <v>0</v>
      </c>
      <c r="E43" s="104"/>
    </row>
    <row r="44" spans="1:5" ht="28.5" customHeight="1">
      <c r="A44" s="43" t="s">
        <v>43</v>
      </c>
      <c r="B44" s="44" t="s">
        <v>36</v>
      </c>
      <c r="C44" s="78">
        <v>6</v>
      </c>
      <c r="E44" s="104"/>
    </row>
    <row r="45" spans="1:5" ht="28.5" customHeight="1">
      <c r="A45" s="43" t="s">
        <v>44</v>
      </c>
      <c r="B45" s="44" t="s">
        <v>37</v>
      </c>
      <c r="C45" s="78">
        <v>0</v>
      </c>
      <c r="E45" s="104"/>
    </row>
    <row r="46" spans="1:5" ht="28.5" customHeight="1">
      <c r="A46" s="43" t="s">
        <v>45</v>
      </c>
      <c r="B46" s="44" t="s">
        <v>38</v>
      </c>
      <c r="C46" s="78">
        <v>216</v>
      </c>
      <c r="E46" s="104"/>
    </row>
    <row r="47" spans="1:5" ht="28.5" customHeight="1">
      <c r="A47" s="43" t="s">
        <v>46</v>
      </c>
      <c r="B47" s="44" t="s">
        <v>39</v>
      </c>
      <c r="C47" s="78">
        <v>19</v>
      </c>
      <c r="E47" s="104"/>
    </row>
    <row r="48" spans="1:5" ht="28.5" customHeight="1">
      <c r="A48" s="32" t="s">
        <v>22</v>
      </c>
      <c r="B48" s="41" t="s">
        <v>187</v>
      </c>
      <c r="C48" s="78">
        <v>18319</v>
      </c>
      <c r="E48" s="104"/>
    </row>
    <row r="49" spans="1:5" ht="28.5" customHeight="1">
      <c r="A49" s="43" t="s">
        <v>188</v>
      </c>
      <c r="B49" s="44" t="s">
        <v>189</v>
      </c>
      <c r="C49" s="78">
        <v>100</v>
      </c>
      <c r="E49" s="104"/>
    </row>
    <row r="50" spans="1:5" ht="28.5" customHeight="1">
      <c r="A50" s="32" t="s">
        <v>23</v>
      </c>
      <c r="B50" s="42" t="s">
        <v>55</v>
      </c>
      <c r="C50" s="82">
        <f>C51+C52+C53+C54</f>
        <v>4068</v>
      </c>
      <c r="E50" s="104"/>
    </row>
    <row r="51" spans="1:5" ht="28.5" customHeight="1">
      <c r="A51" s="43" t="s">
        <v>51</v>
      </c>
      <c r="B51" s="44" t="s">
        <v>47</v>
      </c>
      <c r="C51" s="78">
        <v>3149</v>
      </c>
      <c r="E51" s="104"/>
    </row>
    <row r="52" spans="1:5" ht="28.5" customHeight="1">
      <c r="A52" s="43" t="s">
        <v>52</v>
      </c>
      <c r="B52" s="44" t="s">
        <v>48</v>
      </c>
      <c r="C52" s="78">
        <v>449</v>
      </c>
      <c r="E52" s="104"/>
    </row>
    <row r="53" spans="1:5" ht="28.5" customHeight="1">
      <c r="A53" s="43" t="s">
        <v>53</v>
      </c>
      <c r="B53" s="44" t="s">
        <v>49</v>
      </c>
      <c r="C53" s="78">
        <v>0</v>
      </c>
      <c r="E53" s="104"/>
    </row>
    <row r="54" spans="1:5" ht="28.5" customHeight="1">
      <c r="A54" s="43" t="s">
        <v>54</v>
      </c>
      <c r="B54" s="44" t="s">
        <v>50</v>
      </c>
      <c r="C54" s="78">
        <v>470</v>
      </c>
      <c r="E54" s="104"/>
    </row>
    <row r="55" spans="1:5" ht="28.5" customHeight="1">
      <c r="A55" s="32" t="s">
        <v>24</v>
      </c>
      <c r="B55" s="41" t="s">
        <v>25</v>
      </c>
      <c r="C55" s="78">
        <v>0</v>
      </c>
      <c r="E55" s="104"/>
    </row>
    <row r="56" spans="1:5" ht="28.5" customHeight="1">
      <c r="A56" s="32" t="s">
        <v>26</v>
      </c>
      <c r="B56" s="41" t="s">
        <v>190</v>
      </c>
      <c r="C56" s="78">
        <v>5133</v>
      </c>
      <c r="E56" s="104"/>
    </row>
    <row r="57" spans="1:5" ht="28.5" customHeight="1">
      <c r="A57" s="32" t="s">
        <v>27</v>
      </c>
      <c r="B57" s="41" t="s">
        <v>28</v>
      </c>
      <c r="C57" s="78">
        <v>241</v>
      </c>
      <c r="E57" s="104"/>
    </row>
    <row r="58" spans="1:5" s="3" customFormat="1" ht="30" customHeight="1">
      <c r="A58" s="34" t="s">
        <v>29</v>
      </c>
      <c r="B58" s="46" t="s">
        <v>191</v>
      </c>
      <c r="C58" s="80">
        <f>C59+C60+C61+C62</f>
        <v>13834</v>
      </c>
      <c r="E58" s="104"/>
    </row>
    <row r="59" spans="1:5" ht="42" customHeight="1">
      <c r="A59" s="32" t="s">
        <v>106</v>
      </c>
      <c r="B59" s="41" t="s">
        <v>128</v>
      </c>
      <c r="C59" s="78">
        <v>69</v>
      </c>
      <c r="E59" s="104"/>
    </row>
    <row r="60" spans="1:5" ht="31.5" customHeight="1">
      <c r="A60" s="32" t="s">
        <v>30</v>
      </c>
      <c r="B60" s="41" t="s">
        <v>57</v>
      </c>
      <c r="C60" s="78">
        <v>12234</v>
      </c>
      <c r="E60" s="104"/>
    </row>
    <row r="61" spans="1:5" ht="31.5" customHeight="1">
      <c r="A61" s="32" t="s">
        <v>31</v>
      </c>
      <c r="B61" s="41" t="s">
        <v>108</v>
      </c>
      <c r="C61" s="78">
        <v>0</v>
      </c>
      <c r="E61" s="104"/>
    </row>
    <row r="62" spans="1:5" ht="31.5" customHeight="1">
      <c r="A62" s="32" t="s">
        <v>107</v>
      </c>
      <c r="B62" s="41" t="s">
        <v>109</v>
      </c>
      <c r="C62" s="78">
        <v>1531</v>
      </c>
      <c r="E62" s="104"/>
    </row>
    <row r="63" spans="1:5" ht="32.25" customHeight="1">
      <c r="A63" s="34" t="s">
        <v>114</v>
      </c>
      <c r="B63" s="46" t="s">
        <v>135</v>
      </c>
      <c r="C63" s="80">
        <v>5562</v>
      </c>
      <c r="E63" s="104"/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K62" sqref="K62"/>
      <selection pane="topRight" activeCell="K62" sqref="K62"/>
      <selection pane="bottomLeft" activeCell="K62" sqref="K62"/>
      <selection pane="bottomRight" activeCell="K62" sqref="K62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12" t="str">
        <f>NFZ!A1</f>
        <v>ROCZNY PLAN FINANSOWY NARODOWEGO FUNDUSZU ZDROWIA NA ROK 2014</v>
      </c>
      <c r="B1" s="112"/>
      <c r="C1" s="112"/>
    </row>
    <row r="2" spans="1:3" s="51" customFormat="1" ht="33" customHeight="1">
      <c r="A2" s="87" t="s">
        <v>74</v>
      </c>
      <c r="B2" s="87"/>
      <c r="C2" s="102">
        <v>1.034</v>
      </c>
    </row>
    <row r="3" spans="1:3" ht="33" customHeight="1">
      <c r="A3" s="1"/>
      <c r="B3" s="74"/>
      <c r="C3" s="85"/>
    </row>
    <row r="4" spans="1:3" s="6" customFormat="1" ht="45" customHeight="1">
      <c r="A4" s="116" t="s">
        <v>139</v>
      </c>
      <c r="B4" s="115" t="s">
        <v>56</v>
      </c>
      <c r="C4" s="113" t="s">
        <v>206</v>
      </c>
    </row>
    <row r="5" spans="1:3" s="6" customFormat="1" ht="45" customHeight="1">
      <c r="A5" s="115"/>
      <c r="B5" s="115"/>
      <c r="C5" s="114"/>
    </row>
    <row r="6" spans="1:3" s="4" customFormat="1" ht="14.25">
      <c r="A6" s="22">
        <v>1</v>
      </c>
      <c r="B6" s="23">
        <v>2</v>
      </c>
      <c r="C6" s="22">
        <v>3</v>
      </c>
    </row>
    <row r="7" spans="1:5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7590652</v>
      </c>
      <c r="E7" s="104"/>
    </row>
    <row r="8" spans="1:5" ht="33" customHeight="1">
      <c r="A8" s="30" t="s">
        <v>1</v>
      </c>
      <c r="B8" s="76" t="s">
        <v>140</v>
      </c>
      <c r="C8" s="78">
        <v>913414</v>
      </c>
      <c r="E8" s="104"/>
    </row>
    <row r="9" spans="1:5" ht="33" customHeight="1">
      <c r="A9" s="30" t="s">
        <v>2</v>
      </c>
      <c r="B9" s="76" t="s">
        <v>141</v>
      </c>
      <c r="C9" s="78">
        <v>722360</v>
      </c>
      <c r="E9" s="104"/>
    </row>
    <row r="10" spans="1:5" ht="33" customHeight="1">
      <c r="A10" s="30" t="s">
        <v>3</v>
      </c>
      <c r="B10" s="76" t="s">
        <v>138</v>
      </c>
      <c r="C10" s="78">
        <v>3559692</v>
      </c>
      <c r="E10" s="104"/>
    </row>
    <row r="11" spans="1:5" ht="31.5" customHeight="1">
      <c r="A11" s="77" t="s">
        <v>58</v>
      </c>
      <c r="B11" s="88" t="s">
        <v>168</v>
      </c>
      <c r="C11" s="78">
        <v>333731</v>
      </c>
      <c r="E11" s="104"/>
    </row>
    <row r="12" spans="1:5" ht="31.5" customHeight="1">
      <c r="A12" s="77" t="s">
        <v>169</v>
      </c>
      <c r="B12" s="88" t="s">
        <v>172</v>
      </c>
      <c r="C12" s="78">
        <v>303338</v>
      </c>
      <c r="E12" s="104"/>
    </row>
    <row r="13" spans="1:5" ht="31.5" customHeight="1">
      <c r="A13" s="77" t="s">
        <v>170</v>
      </c>
      <c r="B13" s="88" t="s">
        <v>173</v>
      </c>
      <c r="C13" s="78">
        <v>149223</v>
      </c>
      <c r="E13" s="104"/>
    </row>
    <row r="14" spans="1:5" ht="31.5" customHeight="1">
      <c r="A14" s="77" t="s">
        <v>171</v>
      </c>
      <c r="B14" s="88" t="s">
        <v>174</v>
      </c>
      <c r="C14" s="78">
        <v>52977</v>
      </c>
      <c r="E14" s="104"/>
    </row>
    <row r="15" spans="1:5" ht="33" customHeight="1">
      <c r="A15" s="30" t="s">
        <v>4</v>
      </c>
      <c r="B15" s="76" t="s">
        <v>146</v>
      </c>
      <c r="C15" s="78">
        <v>285885</v>
      </c>
      <c r="E15" s="104"/>
    </row>
    <row r="16" spans="1:5" ht="33" customHeight="1">
      <c r="A16" s="30" t="s">
        <v>5</v>
      </c>
      <c r="B16" s="76" t="s">
        <v>142</v>
      </c>
      <c r="C16" s="78">
        <v>240819</v>
      </c>
      <c r="E16" s="104"/>
    </row>
    <row r="17" spans="1:5" ht="33" customHeight="1">
      <c r="A17" s="30" t="s">
        <v>6</v>
      </c>
      <c r="B17" s="76" t="s">
        <v>148</v>
      </c>
      <c r="C17" s="78">
        <v>186144</v>
      </c>
      <c r="E17" s="104"/>
    </row>
    <row r="18" spans="1:5" ht="33" customHeight="1">
      <c r="A18" s="30" t="s">
        <v>7</v>
      </c>
      <c r="B18" s="76" t="s">
        <v>147</v>
      </c>
      <c r="C18" s="78">
        <v>46813</v>
      </c>
      <c r="E18" s="104"/>
    </row>
    <row r="19" spans="1:5" ht="33" customHeight="1">
      <c r="A19" s="30" t="s">
        <v>8</v>
      </c>
      <c r="B19" s="76" t="s">
        <v>143</v>
      </c>
      <c r="C19" s="78">
        <v>205198</v>
      </c>
      <c r="E19" s="104"/>
    </row>
    <row r="20" spans="1:5" ht="33" customHeight="1">
      <c r="A20" s="30" t="s">
        <v>9</v>
      </c>
      <c r="B20" s="76" t="s">
        <v>144</v>
      </c>
      <c r="C20" s="78">
        <v>70000</v>
      </c>
      <c r="E20" s="104"/>
    </row>
    <row r="21" spans="1:5" ht="33" customHeight="1">
      <c r="A21" s="30" t="s">
        <v>10</v>
      </c>
      <c r="B21" s="76" t="s">
        <v>149</v>
      </c>
      <c r="C21" s="78">
        <v>4683</v>
      </c>
      <c r="E21" s="104"/>
    </row>
    <row r="22" spans="1:5" ht="46.5" customHeight="1">
      <c r="A22" s="30" t="s">
        <v>11</v>
      </c>
      <c r="B22" s="76" t="s">
        <v>145</v>
      </c>
      <c r="C22" s="78">
        <v>28458</v>
      </c>
      <c r="E22" s="104"/>
    </row>
    <row r="23" spans="1:5" ht="33" customHeight="1">
      <c r="A23" s="30" t="s">
        <v>12</v>
      </c>
      <c r="B23" s="76" t="s">
        <v>198</v>
      </c>
      <c r="C23" s="78">
        <v>201479</v>
      </c>
      <c r="E23" s="104"/>
    </row>
    <row r="24" spans="1:5" ht="33" customHeight="1">
      <c r="A24" s="30" t="s">
        <v>13</v>
      </c>
      <c r="B24" s="76" t="s">
        <v>176</v>
      </c>
      <c r="C24" s="78">
        <v>106100</v>
      </c>
      <c r="E24" s="104"/>
    </row>
    <row r="25" spans="1:5" ht="33" customHeight="1">
      <c r="A25" s="31" t="s">
        <v>14</v>
      </c>
      <c r="B25" s="76" t="s">
        <v>177</v>
      </c>
      <c r="C25" s="78">
        <f>C26+C27+C28</f>
        <v>984210</v>
      </c>
      <c r="E25" s="104"/>
    </row>
    <row r="26" spans="1:5" ht="31.5">
      <c r="A26" s="29" t="s">
        <v>150</v>
      </c>
      <c r="B26" s="88" t="s">
        <v>179</v>
      </c>
      <c r="C26" s="78">
        <v>982542</v>
      </c>
      <c r="E26" s="104"/>
    </row>
    <row r="27" spans="1:5" ht="31.5" customHeight="1">
      <c r="A27" s="77" t="s">
        <v>178</v>
      </c>
      <c r="B27" s="88" t="s">
        <v>181</v>
      </c>
      <c r="C27" s="78">
        <v>1558</v>
      </c>
      <c r="E27" s="104"/>
    </row>
    <row r="28" spans="1:5" ht="31.5" customHeight="1">
      <c r="A28" s="77" t="s">
        <v>182</v>
      </c>
      <c r="B28" s="88" t="s">
        <v>180</v>
      </c>
      <c r="C28" s="78">
        <v>110</v>
      </c>
      <c r="E28" s="104"/>
    </row>
    <row r="29" spans="1:5" ht="33" customHeight="1">
      <c r="A29" s="32" t="s">
        <v>15</v>
      </c>
      <c r="B29" s="37" t="s">
        <v>126</v>
      </c>
      <c r="C29" s="78">
        <v>0</v>
      </c>
      <c r="E29" s="104"/>
    </row>
    <row r="30" spans="1:5" ht="33" customHeight="1">
      <c r="A30" s="32" t="s">
        <v>123</v>
      </c>
      <c r="B30" s="41" t="s">
        <v>183</v>
      </c>
      <c r="C30" s="78">
        <v>0</v>
      </c>
      <c r="E30" s="104"/>
    </row>
    <row r="31" spans="1:5" ht="31.5" customHeight="1">
      <c r="A31" s="77" t="s">
        <v>184</v>
      </c>
      <c r="B31" s="88" t="s">
        <v>200</v>
      </c>
      <c r="C31" s="78">
        <v>0</v>
      </c>
      <c r="E31" s="104"/>
    </row>
    <row r="32" spans="1:5" ht="33" customHeight="1">
      <c r="A32" s="32" t="s">
        <v>124</v>
      </c>
      <c r="B32" s="38" t="s">
        <v>127</v>
      </c>
      <c r="C32" s="78">
        <v>0</v>
      </c>
      <c r="E32" s="104"/>
    </row>
    <row r="33" spans="1:5" ht="33" customHeight="1">
      <c r="A33" s="32" t="s">
        <v>125</v>
      </c>
      <c r="B33" s="41" t="s">
        <v>199</v>
      </c>
      <c r="C33" s="78">
        <v>35397</v>
      </c>
      <c r="E33" s="104"/>
    </row>
    <row r="34" spans="1:5" s="5" customFormat="1" ht="31.5" customHeight="1">
      <c r="A34" s="33" t="s">
        <v>60</v>
      </c>
      <c r="B34" s="39" t="s">
        <v>61</v>
      </c>
      <c r="C34" s="81">
        <v>0</v>
      </c>
      <c r="E34" s="104"/>
    </row>
    <row r="35" spans="1:5" s="5" customFormat="1" ht="31.5" customHeight="1">
      <c r="A35" s="33" t="s">
        <v>59</v>
      </c>
      <c r="B35" s="39" t="s">
        <v>62</v>
      </c>
      <c r="C35" s="81">
        <v>199375</v>
      </c>
      <c r="E35" s="104"/>
    </row>
    <row r="36" spans="1:5" s="5" customFormat="1" ht="42.75" customHeight="1">
      <c r="A36" s="33" t="s">
        <v>185</v>
      </c>
      <c r="B36" s="39" t="s">
        <v>186</v>
      </c>
      <c r="C36" s="81">
        <f>C12+C14+C25+C31</f>
        <v>1340525</v>
      </c>
      <c r="E36" s="104"/>
    </row>
    <row r="37" spans="1:5" s="3" customFormat="1" ht="30" customHeight="1">
      <c r="A37" s="27" t="s">
        <v>16</v>
      </c>
      <c r="B37" s="46" t="s">
        <v>196</v>
      </c>
      <c r="C37" s="25">
        <f>C38+C39+C40+C48+C50+C56+C57+C55</f>
        <v>61772</v>
      </c>
      <c r="E37" s="104"/>
    </row>
    <row r="38" spans="1:5" ht="28.5" customHeight="1">
      <c r="A38" s="32" t="s">
        <v>17</v>
      </c>
      <c r="B38" s="41" t="s">
        <v>18</v>
      </c>
      <c r="C38" s="78">
        <v>3954</v>
      </c>
      <c r="E38" s="104"/>
    </row>
    <row r="39" spans="1:5" ht="28.5" customHeight="1">
      <c r="A39" s="32" t="s">
        <v>19</v>
      </c>
      <c r="B39" s="41" t="s">
        <v>20</v>
      </c>
      <c r="C39" s="78">
        <v>6444</v>
      </c>
      <c r="E39" s="104"/>
    </row>
    <row r="40" spans="1:5" ht="28.5" customHeight="1">
      <c r="A40" s="32" t="s">
        <v>21</v>
      </c>
      <c r="B40" s="42" t="s">
        <v>32</v>
      </c>
      <c r="C40" s="82">
        <f>C41+C43+C44+C45+C46+C47</f>
        <v>719</v>
      </c>
      <c r="E40" s="104"/>
    </row>
    <row r="41" spans="1:5" ht="28.5" customHeight="1">
      <c r="A41" s="43" t="s">
        <v>40</v>
      </c>
      <c r="B41" s="44" t="s">
        <v>33</v>
      </c>
      <c r="C41" s="78">
        <v>114</v>
      </c>
      <c r="E41" s="104"/>
    </row>
    <row r="42" spans="1:5" ht="28.5" customHeight="1">
      <c r="A42" s="43" t="s">
        <v>41</v>
      </c>
      <c r="B42" s="45" t="s">
        <v>34</v>
      </c>
      <c r="C42" s="78">
        <v>114</v>
      </c>
      <c r="E42" s="104"/>
    </row>
    <row r="43" spans="1:5" ht="28.5" customHeight="1">
      <c r="A43" s="43" t="s">
        <v>42</v>
      </c>
      <c r="B43" s="44" t="s">
        <v>35</v>
      </c>
      <c r="C43" s="78">
        <v>8</v>
      </c>
      <c r="E43" s="104"/>
    </row>
    <row r="44" spans="1:5" ht="28.5" customHeight="1">
      <c r="A44" s="43" t="s">
        <v>43</v>
      </c>
      <c r="B44" s="44" t="s">
        <v>36</v>
      </c>
      <c r="C44" s="78">
        <v>8</v>
      </c>
      <c r="E44" s="104"/>
    </row>
    <row r="45" spans="1:5" ht="28.5" customHeight="1">
      <c r="A45" s="43" t="s">
        <v>44</v>
      </c>
      <c r="B45" s="44" t="s">
        <v>37</v>
      </c>
      <c r="C45" s="78">
        <v>0</v>
      </c>
      <c r="E45" s="104"/>
    </row>
    <row r="46" spans="1:5" ht="28.5" customHeight="1">
      <c r="A46" s="43" t="s">
        <v>45</v>
      </c>
      <c r="B46" s="44" t="s">
        <v>38</v>
      </c>
      <c r="C46" s="78">
        <v>572</v>
      </c>
      <c r="E46" s="104"/>
    </row>
    <row r="47" spans="1:5" ht="28.5" customHeight="1">
      <c r="A47" s="43" t="s">
        <v>46</v>
      </c>
      <c r="B47" s="44" t="s">
        <v>39</v>
      </c>
      <c r="C47" s="78">
        <v>17</v>
      </c>
      <c r="E47" s="104"/>
    </row>
    <row r="48" spans="1:5" ht="28.5" customHeight="1">
      <c r="A48" s="32" t="s">
        <v>22</v>
      </c>
      <c r="B48" s="41" t="s">
        <v>187</v>
      </c>
      <c r="C48" s="78">
        <v>36780</v>
      </c>
      <c r="E48" s="104"/>
    </row>
    <row r="49" spans="1:5" ht="28.5" customHeight="1">
      <c r="A49" s="43" t="s">
        <v>188</v>
      </c>
      <c r="B49" s="44" t="s">
        <v>189</v>
      </c>
      <c r="C49" s="78">
        <v>250</v>
      </c>
      <c r="E49" s="104"/>
    </row>
    <row r="50" spans="1:5" ht="28.5" customHeight="1">
      <c r="A50" s="32" t="s">
        <v>23</v>
      </c>
      <c r="B50" s="42" t="s">
        <v>55</v>
      </c>
      <c r="C50" s="82">
        <f>C51+C52+C53+C54</f>
        <v>8149</v>
      </c>
      <c r="E50" s="104"/>
    </row>
    <row r="51" spans="1:5" ht="28.5" customHeight="1">
      <c r="A51" s="43" t="s">
        <v>51</v>
      </c>
      <c r="B51" s="44" t="s">
        <v>47</v>
      </c>
      <c r="C51" s="78">
        <v>6322</v>
      </c>
      <c r="E51" s="104"/>
    </row>
    <row r="52" spans="1:5" ht="28.5" customHeight="1">
      <c r="A52" s="43" t="s">
        <v>52</v>
      </c>
      <c r="B52" s="44" t="s">
        <v>48</v>
      </c>
      <c r="C52" s="78">
        <v>901</v>
      </c>
      <c r="E52" s="104"/>
    </row>
    <row r="53" spans="1:5" ht="28.5" customHeight="1">
      <c r="A53" s="43" t="s">
        <v>53</v>
      </c>
      <c r="B53" s="44" t="s">
        <v>49</v>
      </c>
      <c r="C53" s="78">
        <v>0</v>
      </c>
      <c r="E53" s="104"/>
    </row>
    <row r="54" spans="1:5" ht="28.5" customHeight="1">
      <c r="A54" s="43" t="s">
        <v>54</v>
      </c>
      <c r="B54" s="44" t="s">
        <v>50</v>
      </c>
      <c r="C54" s="78">
        <v>926</v>
      </c>
      <c r="E54" s="104"/>
    </row>
    <row r="55" spans="1:5" ht="28.5" customHeight="1">
      <c r="A55" s="32" t="s">
        <v>24</v>
      </c>
      <c r="B55" s="41" t="s">
        <v>25</v>
      </c>
      <c r="C55" s="78">
        <v>0</v>
      </c>
      <c r="E55" s="104"/>
    </row>
    <row r="56" spans="1:5" ht="28.5" customHeight="1">
      <c r="A56" s="32" t="s">
        <v>26</v>
      </c>
      <c r="B56" s="41" t="s">
        <v>190</v>
      </c>
      <c r="C56" s="78">
        <v>5406</v>
      </c>
      <c r="E56" s="104"/>
    </row>
    <row r="57" spans="1:5" ht="28.5" customHeight="1">
      <c r="A57" s="32" t="s">
        <v>27</v>
      </c>
      <c r="B57" s="41" t="s">
        <v>28</v>
      </c>
      <c r="C57" s="78">
        <v>320</v>
      </c>
      <c r="E57" s="104"/>
    </row>
    <row r="58" spans="1:5" s="3" customFormat="1" ht="30" customHeight="1">
      <c r="A58" s="34" t="s">
        <v>29</v>
      </c>
      <c r="B58" s="46" t="s">
        <v>191</v>
      </c>
      <c r="C58" s="80">
        <f>C59+C60+C61+C62</f>
        <v>3431</v>
      </c>
      <c r="E58" s="104"/>
    </row>
    <row r="59" spans="1:5" ht="42" customHeight="1">
      <c r="A59" s="32" t="s">
        <v>106</v>
      </c>
      <c r="B59" s="41" t="s">
        <v>128</v>
      </c>
      <c r="C59" s="78">
        <v>264</v>
      </c>
      <c r="E59" s="104"/>
    </row>
    <row r="60" spans="1:5" ht="31.5" customHeight="1">
      <c r="A60" s="32" t="s">
        <v>30</v>
      </c>
      <c r="B60" s="41" t="s">
        <v>57</v>
      </c>
      <c r="C60" s="78">
        <v>2300</v>
      </c>
      <c r="E60" s="104"/>
    </row>
    <row r="61" spans="1:5" ht="31.5" customHeight="1">
      <c r="A61" s="32" t="s">
        <v>31</v>
      </c>
      <c r="B61" s="41" t="s">
        <v>108</v>
      </c>
      <c r="C61" s="78">
        <v>0</v>
      </c>
      <c r="E61" s="104"/>
    </row>
    <row r="62" spans="1:5" ht="31.5" customHeight="1">
      <c r="A62" s="32" t="s">
        <v>107</v>
      </c>
      <c r="B62" s="41" t="s">
        <v>109</v>
      </c>
      <c r="C62" s="78">
        <v>867</v>
      </c>
      <c r="E62" s="104"/>
    </row>
    <row r="63" spans="1:5" ht="32.25" customHeight="1">
      <c r="A63" s="34" t="s">
        <v>114</v>
      </c>
      <c r="B63" s="46" t="s">
        <v>135</v>
      </c>
      <c r="C63" s="80">
        <v>2814</v>
      </c>
      <c r="E63" s="104"/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63"/>
  <sheetViews>
    <sheetView showGridLines="0" view="pageBreakPreview" zoomScale="55" zoomScaleNormal="60" zoomScaleSheetLayoutView="55" zoomScalePageLayoutView="0" workbookViewId="0" topLeftCell="A1">
      <pane ySplit="7" topLeftCell="A8" activePane="bottomLeft" state="frozen"/>
      <selection pane="topLeft" activeCell="K62" sqref="K62"/>
      <selection pane="bottomLeft" activeCell="K62" sqref="K62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12" t="str">
        <f>NFZ!A1</f>
        <v>ROCZNY PLAN FINANSOWY NARODOWEGO FUNDUSZU ZDROWIA NA ROK 2014</v>
      </c>
      <c r="B1" s="112"/>
      <c r="C1" s="112"/>
    </row>
    <row r="2" spans="1:3" s="51" customFormat="1" ht="33" customHeight="1">
      <c r="A2" s="87" t="s">
        <v>75</v>
      </c>
      <c r="B2" s="87"/>
      <c r="C2" s="102">
        <v>1.034</v>
      </c>
    </row>
    <row r="3" spans="1:3" ht="33" customHeight="1">
      <c r="A3" s="1"/>
      <c r="B3" s="74"/>
      <c r="C3" s="85"/>
    </row>
    <row r="4" spans="1:3" s="6" customFormat="1" ht="45" customHeight="1">
      <c r="A4" s="116" t="s">
        <v>139</v>
      </c>
      <c r="B4" s="115" t="s">
        <v>56</v>
      </c>
      <c r="C4" s="113" t="s">
        <v>206</v>
      </c>
    </row>
    <row r="5" spans="1:3" s="6" customFormat="1" ht="45" customHeight="1">
      <c r="A5" s="115"/>
      <c r="B5" s="115"/>
      <c r="C5" s="114"/>
    </row>
    <row r="6" spans="1:3" s="4" customFormat="1" ht="14.25">
      <c r="A6" s="22">
        <v>1</v>
      </c>
      <c r="B6" s="23">
        <v>2</v>
      </c>
      <c r="C6" s="22">
        <v>3</v>
      </c>
    </row>
    <row r="7" spans="1:5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2131241</v>
      </c>
      <c r="E7" s="104"/>
    </row>
    <row r="8" spans="1:5" ht="33" customHeight="1">
      <c r="A8" s="30" t="s">
        <v>1</v>
      </c>
      <c r="B8" s="76" t="s">
        <v>140</v>
      </c>
      <c r="C8" s="78">
        <v>254680</v>
      </c>
      <c r="E8" s="104"/>
    </row>
    <row r="9" spans="1:5" ht="33" customHeight="1">
      <c r="A9" s="30" t="s">
        <v>2</v>
      </c>
      <c r="B9" s="76" t="s">
        <v>141</v>
      </c>
      <c r="C9" s="78">
        <v>160362</v>
      </c>
      <c r="E9" s="104"/>
    </row>
    <row r="10" spans="1:5" ht="33" customHeight="1">
      <c r="A10" s="30" t="s">
        <v>3</v>
      </c>
      <c r="B10" s="76" t="s">
        <v>138</v>
      </c>
      <c r="C10" s="78">
        <v>1017663</v>
      </c>
      <c r="E10" s="104"/>
    </row>
    <row r="11" spans="1:5" ht="31.5" customHeight="1">
      <c r="A11" s="77" t="s">
        <v>58</v>
      </c>
      <c r="B11" s="88" t="s">
        <v>168</v>
      </c>
      <c r="C11" s="78">
        <v>80202</v>
      </c>
      <c r="E11" s="104"/>
    </row>
    <row r="12" spans="1:5" ht="31.5" customHeight="1">
      <c r="A12" s="77" t="s">
        <v>169</v>
      </c>
      <c r="B12" s="88" t="s">
        <v>172</v>
      </c>
      <c r="C12" s="78">
        <v>69941</v>
      </c>
      <c r="E12" s="104"/>
    </row>
    <row r="13" spans="1:5" ht="31.5" customHeight="1">
      <c r="A13" s="77" t="s">
        <v>170</v>
      </c>
      <c r="B13" s="88" t="s">
        <v>173</v>
      </c>
      <c r="C13" s="78">
        <v>49321</v>
      </c>
      <c r="E13" s="104"/>
    </row>
    <row r="14" spans="1:5" ht="31.5" customHeight="1">
      <c r="A14" s="77" t="s">
        <v>171</v>
      </c>
      <c r="B14" s="88" t="s">
        <v>174</v>
      </c>
      <c r="C14" s="78">
        <v>19061</v>
      </c>
      <c r="E14" s="104"/>
    </row>
    <row r="15" spans="1:5" ht="33" customHeight="1">
      <c r="A15" s="30" t="s">
        <v>4</v>
      </c>
      <c r="B15" s="76" t="s">
        <v>146</v>
      </c>
      <c r="C15" s="78">
        <v>68614</v>
      </c>
      <c r="E15" s="104"/>
    </row>
    <row r="16" spans="1:5" ht="33" customHeight="1">
      <c r="A16" s="30" t="s">
        <v>5</v>
      </c>
      <c r="B16" s="76" t="s">
        <v>142</v>
      </c>
      <c r="C16" s="78">
        <v>70477</v>
      </c>
      <c r="E16" s="104"/>
    </row>
    <row r="17" spans="1:5" ht="33" customHeight="1">
      <c r="A17" s="30" t="s">
        <v>6</v>
      </c>
      <c r="B17" s="76" t="s">
        <v>148</v>
      </c>
      <c r="C17" s="78">
        <v>46761</v>
      </c>
      <c r="E17" s="104"/>
    </row>
    <row r="18" spans="1:5" ht="33" customHeight="1">
      <c r="A18" s="30" t="s">
        <v>7</v>
      </c>
      <c r="B18" s="76" t="s">
        <v>147</v>
      </c>
      <c r="C18" s="78">
        <v>16222</v>
      </c>
      <c r="E18" s="104"/>
    </row>
    <row r="19" spans="1:5" ht="33" customHeight="1">
      <c r="A19" s="30" t="s">
        <v>8</v>
      </c>
      <c r="B19" s="76" t="s">
        <v>143</v>
      </c>
      <c r="C19" s="78">
        <v>64167</v>
      </c>
      <c r="E19" s="104"/>
    </row>
    <row r="20" spans="1:5" ht="33" customHeight="1">
      <c r="A20" s="30" t="s">
        <v>9</v>
      </c>
      <c r="B20" s="76" t="s">
        <v>144</v>
      </c>
      <c r="C20" s="78">
        <v>25000</v>
      </c>
      <c r="E20" s="104"/>
    </row>
    <row r="21" spans="1:5" ht="33" customHeight="1">
      <c r="A21" s="30" t="s">
        <v>10</v>
      </c>
      <c r="B21" s="76" t="s">
        <v>149</v>
      </c>
      <c r="C21" s="78">
        <v>1500</v>
      </c>
      <c r="E21" s="104"/>
    </row>
    <row r="22" spans="1:5" ht="46.5" customHeight="1">
      <c r="A22" s="30" t="s">
        <v>11</v>
      </c>
      <c r="B22" s="76" t="s">
        <v>145</v>
      </c>
      <c r="C22" s="78">
        <v>5306</v>
      </c>
      <c r="E22" s="104"/>
    </row>
    <row r="23" spans="1:5" ht="33" customHeight="1">
      <c r="A23" s="30" t="s">
        <v>12</v>
      </c>
      <c r="B23" s="76" t="s">
        <v>198</v>
      </c>
      <c r="C23" s="78">
        <v>53678</v>
      </c>
      <c r="E23" s="104"/>
    </row>
    <row r="24" spans="1:5" ht="33" customHeight="1">
      <c r="A24" s="30" t="s">
        <v>13</v>
      </c>
      <c r="B24" s="76" t="s">
        <v>176</v>
      </c>
      <c r="C24" s="78">
        <v>30039</v>
      </c>
      <c r="E24" s="104"/>
    </row>
    <row r="25" spans="1:5" ht="33" customHeight="1">
      <c r="A25" s="31" t="s">
        <v>14</v>
      </c>
      <c r="B25" s="76" t="s">
        <v>177</v>
      </c>
      <c r="C25" s="78">
        <f>C26+C27+C28</f>
        <v>272781</v>
      </c>
      <c r="E25" s="104"/>
    </row>
    <row r="26" spans="1:5" ht="31.5">
      <c r="A26" s="29" t="s">
        <v>150</v>
      </c>
      <c r="B26" s="88" t="s">
        <v>179</v>
      </c>
      <c r="C26" s="78">
        <v>272534</v>
      </c>
      <c r="E26" s="104"/>
    </row>
    <row r="27" spans="1:5" ht="31.5" customHeight="1">
      <c r="A27" s="77" t="s">
        <v>178</v>
      </c>
      <c r="B27" s="88" t="s">
        <v>181</v>
      </c>
      <c r="C27" s="78">
        <v>113</v>
      </c>
      <c r="E27" s="104"/>
    </row>
    <row r="28" spans="1:5" ht="31.5" customHeight="1">
      <c r="A28" s="77" t="s">
        <v>182</v>
      </c>
      <c r="B28" s="88" t="s">
        <v>180</v>
      </c>
      <c r="C28" s="78">
        <v>134</v>
      </c>
      <c r="E28" s="104"/>
    </row>
    <row r="29" spans="1:5" ht="33" customHeight="1">
      <c r="A29" s="32" t="s">
        <v>15</v>
      </c>
      <c r="B29" s="37" t="s">
        <v>126</v>
      </c>
      <c r="C29" s="78">
        <v>0</v>
      </c>
      <c r="E29" s="104"/>
    </row>
    <row r="30" spans="1:5" ht="33" customHeight="1">
      <c r="A30" s="32" t="s">
        <v>123</v>
      </c>
      <c r="B30" s="41" t="s">
        <v>183</v>
      </c>
      <c r="C30" s="78">
        <v>0</v>
      </c>
      <c r="E30" s="104"/>
    </row>
    <row r="31" spans="1:5" ht="31.5" customHeight="1">
      <c r="A31" s="77" t="s">
        <v>184</v>
      </c>
      <c r="B31" s="88" t="s">
        <v>200</v>
      </c>
      <c r="C31" s="78">
        <v>0</v>
      </c>
      <c r="E31" s="104"/>
    </row>
    <row r="32" spans="1:5" ht="33" customHeight="1">
      <c r="A32" s="32" t="s">
        <v>124</v>
      </c>
      <c r="B32" s="38" t="s">
        <v>127</v>
      </c>
      <c r="C32" s="78">
        <v>0</v>
      </c>
      <c r="E32" s="104"/>
    </row>
    <row r="33" spans="1:5" ht="33" customHeight="1">
      <c r="A33" s="32" t="s">
        <v>125</v>
      </c>
      <c r="B33" s="41" t="s">
        <v>199</v>
      </c>
      <c r="C33" s="78">
        <v>43991</v>
      </c>
      <c r="E33" s="104"/>
    </row>
    <row r="34" spans="1:5" s="5" customFormat="1" ht="31.5" customHeight="1">
      <c r="A34" s="33" t="s">
        <v>60</v>
      </c>
      <c r="B34" s="39" t="s">
        <v>61</v>
      </c>
      <c r="C34" s="81">
        <v>0</v>
      </c>
      <c r="E34" s="104"/>
    </row>
    <row r="35" spans="1:5" s="5" customFormat="1" ht="31.5" customHeight="1">
      <c r="A35" s="33" t="s">
        <v>59</v>
      </c>
      <c r="B35" s="39" t="s">
        <v>62</v>
      </c>
      <c r="C35" s="81">
        <v>56434</v>
      </c>
      <c r="E35" s="104"/>
    </row>
    <row r="36" spans="1:5" s="5" customFormat="1" ht="42.75" customHeight="1">
      <c r="A36" s="33" t="s">
        <v>185</v>
      </c>
      <c r="B36" s="39" t="s">
        <v>186</v>
      </c>
      <c r="C36" s="81">
        <f>C12+C14+C25+C31</f>
        <v>361783</v>
      </c>
      <c r="E36" s="104"/>
    </row>
    <row r="37" spans="1:5" s="3" customFormat="1" ht="30" customHeight="1">
      <c r="A37" s="27" t="s">
        <v>16</v>
      </c>
      <c r="B37" s="46" t="s">
        <v>196</v>
      </c>
      <c r="C37" s="25">
        <f>C38+C39+C40+C48+C50+C56+C57+C55</f>
        <v>17710</v>
      </c>
      <c r="E37" s="104"/>
    </row>
    <row r="38" spans="1:5" ht="28.5" customHeight="1">
      <c r="A38" s="32" t="s">
        <v>17</v>
      </c>
      <c r="B38" s="41" t="s">
        <v>18</v>
      </c>
      <c r="C38" s="78">
        <v>904</v>
      </c>
      <c r="E38" s="104"/>
    </row>
    <row r="39" spans="1:5" ht="28.5" customHeight="1">
      <c r="A39" s="32" t="s">
        <v>19</v>
      </c>
      <c r="B39" s="41" t="s">
        <v>20</v>
      </c>
      <c r="C39" s="78">
        <v>1991</v>
      </c>
      <c r="E39" s="104"/>
    </row>
    <row r="40" spans="1:5" ht="28.5" customHeight="1">
      <c r="A40" s="32" t="s">
        <v>21</v>
      </c>
      <c r="B40" s="42" t="s">
        <v>32</v>
      </c>
      <c r="C40" s="82">
        <f>C41+C43+C44+C45+C46+C47</f>
        <v>57</v>
      </c>
      <c r="E40" s="104"/>
    </row>
    <row r="41" spans="1:5" ht="28.5" customHeight="1">
      <c r="A41" s="43" t="s">
        <v>40</v>
      </c>
      <c r="B41" s="44" t="s">
        <v>33</v>
      </c>
      <c r="C41" s="78">
        <v>7</v>
      </c>
      <c r="E41" s="104"/>
    </row>
    <row r="42" spans="1:5" ht="28.5" customHeight="1">
      <c r="A42" s="43" t="s">
        <v>41</v>
      </c>
      <c r="B42" s="45" t="s">
        <v>34</v>
      </c>
      <c r="C42" s="78">
        <v>7</v>
      </c>
      <c r="E42" s="104"/>
    </row>
    <row r="43" spans="1:5" ht="28.5" customHeight="1">
      <c r="A43" s="43" t="s">
        <v>42</v>
      </c>
      <c r="B43" s="44" t="s">
        <v>35</v>
      </c>
      <c r="C43" s="78">
        <v>16</v>
      </c>
      <c r="E43" s="104"/>
    </row>
    <row r="44" spans="1:5" ht="28.5" customHeight="1">
      <c r="A44" s="43" t="s">
        <v>43</v>
      </c>
      <c r="B44" s="44" t="s">
        <v>36</v>
      </c>
      <c r="C44" s="78">
        <v>0</v>
      </c>
      <c r="E44" s="104"/>
    </row>
    <row r="45" spans="1:5" ht="28.5" customHeight="1">
      <c r="A45" s="43" t="s">
        <v>44</v>
      </c>
      <c r="B45" s="44" t="s">
        <v>37</v>
      </c>
      <c r="C45" s="78">
        <v>0</v>
      </c>
      <c r="E45" s="104"/>
    </row>
    <row r="46" spans="1:5" ht="28.5" customHeight="1">
      <c r="A46" s="43" t="s">
        <v>45</v>
      </c>
      <c r="B46" s="44" t="s">
        <v>38</v>
      </c>
      <c r="C46" s="78">
        <v>34</v>
      </c>
      <c r="E46" s="104"/>
    </row>
    <row r="47" spans="1:5" ht="28.5" customHeight="1">
      <c r="A47" s="43" t="s">
        <v>46</v>
      </c>
      <c r="B47" s="44" t="s">
        <v>39</v>
      </c>
      <c r="C47" s="78">
        <v>0</v>
      </c>
      <c r="E47" s="104"/>
    </row>
    <row r="48" spans="1:5" ht="28.5" customHeight="1">
      <c r="A48" s="32" t="s">
        <v>22</v>
      </c>
      <c r="B48" s="41" t="s">
        <v>187</v>
      </c>
      <c r="C48" s="78">
        <v>10318</v>
      </c>
      <c r="E48" s="104"/>
    </row>
    <row r="49" spans="1:5" ht="28.5" customHeight="1">
      <c r="A49" s="43" t="s">
        <v>188</v>
      </c>
      <c r="B49" s="44" t="s">
        <v>189</v>
      </c>
      <c r="C49" s="78">
        <v>40</v>
      </c>
      <c r="E49" s="104"/>
    </row>
    <row r="50" spans="1:5" ht="28.5" customHeight="1">
      <c r="A50" s="32" t="s">
        <v>23</v>
      </c>
      <c r="B50" s="42" t="s">
        <v>55</v>
      </c>
      <c r="C50" s="82">
        <f>C51+C52+C53+C54</f>
        <v>2292</v>
      </c>
      <c r="E50" s="104"/>
    </row>
    <row r="51" spans="1:5" ht="28.5" customHeight="1">
      <c r="A51" s="43" t="s">
        <v>51</v>
      </c>
      <c r="B51" s="44" t="s">
        <v>47</v>
      </c>
      <c r="C51" s="78">
        <v>1774</v>
      </c>
      <c r="E51" s="104"/>
    </row>
    <row r="52" spans="1:5" ht="28.5" customHeight="1">
      <c r="A52" s="43" t="s">
        <v>52</v>
      </c>
      <c r="B52" s="44" t="s">
        <v>48</v>
      </c>
      <c r="C52" s="78">
        <v>253</v>
      </c>
      <c r="E52" s="104"/>
    </row>
    <row r="53" spans="1:5" ht="28.5" customHeight="1">
      <c r="A53" s="43" t="s">
        <v>53</v>
      </c>
      <c r="B53" s="44" t="s">
        <v>49</v>
      </c>
      <c r="C53" s="78">
        <v>0</v>
      </c>
      <c r="E53" s="104"/>
    </row>
    <row r="54" spans="1:5" ht="28.5" customHeight="1">
      <c r="A54" s="43" t="s">
        <v>54</v>
      </c>
      <c r="B54" s="44" t="s">
        <v>50</v>
      </c>
      <c r="C54" s="78">
        <v>265</v>
      </c>
      <c r="E54" s="104"/>
    </row>
    <row r="55" spans="1:5" ht="28.5" customHeight="1">
      <c r="A55" s="32" t="s">
        <v>24</v>
      </c>
      <c r="B55" s="41" t="s">
        <v>25</v>
      </c>
      <c r="C55" s="78">
        <v>0</v>
      </c>
      <c r="E55" s="104"/>
    </row>
    <row r="56" spans="1:5" ht="28.5" customHeight="1">
      <c r="A56" s="32" t="s">
        <v>26</v>
      </c>
      <c r="B56" s="41" t="s">
        <v>190</v>
      </c>
      <c r="C56" s="78">
        <v>1980</v>
      </c>
      <c r="E56" s="104"/>
    </row>
    <row r="57" spans="1:5" ht="28.5" customHeight="1">
      <c r="A57" s="32" t="s">
        <v>27</v>
      </c>
      <c r="B57" s="41" t="s">
        <v>28</v>
      </c>
      <c r="C57" s="78">
        <v>168</v>
      </c>
      <c r="E57" s="104"/>
    </row>
    <row r="58" spans="1:5" s="3" customFormat="1" ht="30" customHeight="1">
      <c r="A58" s="34" t="s">
        <v>29</v>
      </c>
      <c r="B58" s="46" t="s">
        <v>191</v>
      </c>
      <c r="C58" s="80">
        <f>C59+C60+C61+C62</f>
        <v>20500</v>
      </c>
      <c r="E58" s="104"/>
    </row>
    <row r="59" spans="1:5" ht="42" customHeight="1">
      <c r="A59" s="32" t="s">
        <v>106</v>
      </c>
      <c r="B59" s="41" t="s">
        <v>128</v>
      </c>
      <c r="C59" s="78">
        <v>0</v>
      </c>
      <c r="E59" s="104"/>
    </row>
    <row r="60" spans="1:5" ht="31.5" customHeight="1">
      <c r="A60" s="32" t="s">
        <v>30</v>
      </c>
      <c r="B60" s="41" t="s">
        <v>57</v>
      </c>
      <c r="C60" s="78">
        <v>19000</v>
      </c>
      <c r="E60" s="104"/>
    </row>
    <row r="61" spans="1:5" ht="31.5" customHeight="1">
      <c r="A61" s="32" t="s">
        <v>31</v>
      </c>
      <c r="B61" s="41" t="s">
        <v>108</v>
      </c>
      <c r="C61" s="78">
        <v>0</v>
      </c>
      <c r="E61" s="104"/>
    </row>
    <row r="62" spans="1:5" ht="31.5" customHeight="1">
      <c r="A62" s="32" t="s">
        <v>107</v>
      </c>
      <c r="B62" s="41" t="s">
        <v>109</v>
      </c>
      <c r="C62" s="78">
        <v>1500</v>
      </c>
      <c r="E62" s="104"/>
    </row>
    <row r="63" spans="1:5" ht="32.25" customHeight="1">
      <c r="A63" s="34" t="s">
        <v>114</v>
      </c>
      <c r="B63" s="46" t="s">
        <v>135</v>
      </c>
      <c r="C63" s="80">
        <v>3885</v>
      </c>
      <c r="E63" s="104"/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K62" sqref="K62"/>
      <selection pane="topRight" activeCell="K62" sqref="K62"/>
      <selection pane="bottomLeft" activeCell="K62" sqref="K62"/>
      <selection pane="bottomRight" activeCell="K62" sqref="K62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12" t="str">
        <f>NFZ!A1</f>
        <v>ROCZNY PLAN FINANSOWY NARODOWEGO FUNDUSZU ZDROWIA NA ROK 2014</v>
      </c>
      <c r="B1" s="112"/>
      <c r="C1" s="112"/>
    </row>
    <row r="2" spans="1:3" s="51" customFormat="1" ht="33" customHeight="1">
      <c r="A2" s="87" t="s">
        <v>76</v>
      </c>
      <c r="B2" s="87"/>
      <c r="C2" s="102">
        <v>1.034</v>
      </c>
    </row>
    <row r="3" spans="1:3" ht="33" customHeight="1">
      <c r="A3" s="1"/>
      <c r="B3" s="74"/>
      <c r="C3" s="85"/>
    </row>
    <row r="4" spans="1:3" s="6" customFormat="1" ht="45" customHeight="1">
      <c r="A4" s="116" t="s">
        <v>139</v>
      </c>
      <c r="B4" s="115" t="s">
        <v>56</v>
      </c>
      <c r="C4" s="113" t="s">
        <v>206</v>
      </c>
    </row>
    <row r="5" spans="1:3" s="6" customFormat="1" ht="45" customHeight="1">
      <c r="A5" s="115"/>
      <c r="B5" s="115"/>
      <c r="C5" s="114"/>
    </row>
    <row r="6" spans="1:3" s="4" customFormat="1" ht="14.25">
      <c r="A6" s="22">
        <v>1</v>
      </c>
      <c r="B6" s="23">
        <v>2</v>
      </c>
      <c r="C6" s="22">
        <v>3</v>
      </c>
    </row>
    <row r="7" spans="1:5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2252858</v>
      </c>
      <c r="E7" s="104"/>
    </row>
    <row r="8" spans="1:5" ht="33" customHeight="1">
      <c r="A8" s="30" t="s">
        <v>1</v>
      </c>
      <c r="B8" s="76" t="s">
        <v>140</v>
      </c>
      <c r="C8" s="78">
        <v>281220</v>
      </c>
      <c r="E8" s="104"/>
    </row>
    <row r="9" spans="1:5" ht="33" customHeight="1">
      <c r="A9" s="30" t="s">
        <v>2</v>
      </c>
      <c r="B9" s="76" t="s">
        <v>141</v>
      </c>
      <c r="C9" s="78">
        <v>191877</v>
      </c>
      <c r="E9" s="104"/>
    </row>
    <row r="10" spans="1:5" ht="33" customHeight="1">
      <c r="A10" s="30" t="s">
        <v>3</v>
      </c>
      <c r="B10" s="76" t="s">
        <v>138</v>
      </c>
      <c r="C10" s="78">
        <v>1092585</v>
      </c>
      <c r="E10" s="104"/>
    </row>
    <row r="11" spans="1:5" ht="31.5" customHeight="1">
      <c r="A11" s="77" t="s">
        <v>58</v>
      </c>
      <c r="B11" s="88" t="s">
        <v>168</v>
      </c>
      <c r="C11" s="78">
        <v>87904</v>
      </c>
      <c r="E11" s="104"/>
    </row>
    <row r="12" spans="1:5" ht="31.5" customHeight="1">
      <c r="A12" s="77" t="s">
        <v>169</v>
      </c>
      <c r="B12" s="88" t="s">
        <v>172</v>
      </c>
      <c r="C12" s="78">
        <v>82009</v>
      </c>
      <c r="E12" s="104"/>
    </row>
    <row r="13" spans="1:5" ht="31.5" customHeight="1">
      <c r="A13" s="77" t="s">
        <v>170</v>
      </c>
      <c r="B13" s="88" t="s">
        <v>173</v>
      </c>
      <c r="C13" s="78">
        <v>46612</v>
      </c>
      <c r="E13" s="104"/>
    </row>
    <row r="14" spans="1:5" ht="31.5" customHeight="1">
      <c r="A14" s="77" t="s">
        <v>171</v>
      </c>
      <c r="B14" s="88" t="s">
        <v>174</v>
      </c>
      <c r="C14" s="78">
        <v>21954</v>
      </c>
      <c r="E14" s="104"/>
    </row>
    <row r="15" spans="1:5" ht="33" customHeight="1">
      <c r="A15" s="30" t="s">
        <v>4</v>
      </c>
      <c r="B15" s="76" t="s">
        <v>146</v>
      </c>
      <c r="C15" s="78">
        <v>88081</v>
      </c>
      <c r="E15" s="104"/>
    </row>
    <row r="16" spans="1:5" ht="33" customHeight="1">
      <c r="A16" s="30" t="s">
        <v>5</v>
      </c>
      <c r="B16" s="76" t="s">
        <v>142</v>
      </c>
      <c r="C16" s="78">
        <v>70886</v>
      </c>
      <c r="E16" s="104"/>
    </row>
    <row r="17" spans="1:5" ht="33" customHeight="1">
      <c r="A17" s="30" t="s">
        <v>6</v>
      </c>
      <c r="B17" s="76" t="s">
        <v>148</v>
      </c>
      <c r="C17" s="78">
        <v>35207</v>
      </c>
      <c r="E17" s="104"/>
    </row>
    <row r="18" spans="1:5" ht="33" customHeight="1">
      <c r="A18" s="30" t="s">
        <v>7</v>
      </c>
      <c r="B18" s="76" t="s">
        <v>147</v>
      </c>
      <c r="C18" s="78">
        <v>15349</v>
      </c>
      <c r="E18" s="104"/>
    </row>
    <row r="19" spans="1:5" ht="33" customHeight="1">
      <c r="A19" s="30" t="s">
        <v>8</v>
      </c>
      <c r="B19" s="76" t="s">
        <v>143</v>
      </c>
      <c r="C19" s="78">
        <v>83998</v>
      </c>
      <c r="E19" s="104"/>
    </row>
    <row r="20" spans="1:5" ht="33" customHeight="1">
      <c r="A20" s="30" t="s">
        <v>9</v>
      </c>
      <c r="B20" s="76" t="s">
        <v>144</v>
      </c>
      <c r="C20" s="78">
        <v>19674</v>
      </c>
      <c r="E20" s="104"/>
    </row>
    <row r="21" spans="1:5" ht="33" customHeight="1">
      <c r="A21" s="30" t="s">
        <v>10</v>
      </c>
      <c r="B21" s="76" t="s">
        <v>149</v>
      </c>
      <c r="C21" s="78">
        <v>2900</v>
      </c>
      <c r="E21" s="104"/>
    </row>
    <row r="22" spans="1:5" ht="46.5" customHeight="1">
      <c r="A22" s="30" t="s">
        <v>11</v>
      </c>
      <c r="B22" s="76" t="s">
        <v>145</v>
      </c>
      <c r="C22" s="78">
        <v>6536</v>
      </c>
      <c r="E22" s="104"/>
    </row>
    <row r="23" spans="1:5" ht="33" customHeight="1">
      <c r="A23" s="30" t="s">
        <v>12</v>
      </c>
      <c r="B23" s="76" t="s">
        <v>198</v>
      </c>
      <c r="C23" s="78">
        <v>64193</v>
      </c>
      <c r="E23" s="104"/>
    </row>
    <row r="24" spans="1:5" ht="33" customHeight="1">
      <c r="A24" s="30" t="s">
        <v>13</v>
      </c>
      <c r="B24" s="76" t="s">
        <v>176</v>
      </c>
      <c r="C24" s="78">
        <v>25200</v>
      </c>
      <c r="E24" s="104"/>
    </row>
    <row r="25" spans="1:5" ht="33" customHeight="1">
      <c r="A25" s="31" t="s">
        <v>14</v>
      </c>
      <c r="B25" s="76" t="s">
        <v>177</v>
      </c>
      <c r="C25" s="78">
        <f>C26+C27+C28</f>
        <v>266059</v>
      </c>
      <c r="E25" s="104"/>
    </row>
    <row r="26" spans="1:5" ht="31.5">
      <c r="A26" s="29" t="s">
        <v>150</v>
      </c>
      <c r="B26" s="88" t="s">
        <v>179</v>
      </c>
      <c r="C26" s="78">
        <v>265389</v>
      </c>
      <c r="E26" s="104"/>
    </row>
    <row r="27" spans="1:5" ht="31.5" customHeight="1">
      <c r="A27" s="77" t="s">
        <v>178</v>
      </c>
      <c r="B27" s="88" t="s">
        <v>181</v>
      </c>
      <c r="C27" s="78">
        <v>520</v>
      </c>
      <c r="E27" s="104"/>
    </row>
    <row r="28" spans="1:5" ht="31.5" customHeight="1">
      <c r="A28" s="77" t="s">
        <v>182</v>
      </c>
      <c r="B28" s="88" t="s">
        <v>180</v>
      </c>
      <c r="C28" s="78">
        <v>150</v>
      </c>
      <c r="E28" s="104"/>
    </row>
    <row r="29" spans="1:5" ht="33" customHeight="1">
      <c r="A29" s="32" t="s">
        <v>15</v>
      </c>
      <c r="B29" s="37" t="s">
        <v>126</v>
      </c>
      <c r="C29" s="78">
        <v>0</v>
      </c>
      <c r="E29" s="104"/>
    </row>
    <row r="30" spans="1:5" ht="33" customHeight="1">
      <c r="A30" s="32" t="s">
        <v>123</v>
      </c>
      <c r="B30" s="41" t="s">
        <v>183</v>
      </c>
      <c r="C30" s="78">
        <v>0</v>
      </c>
      <c r="E30" s="104"/>
    </row>
    <row r="31" spans="1:5" ht="31.5" customHeight="1">
      <c r="A31" s="77" t="s">
        <v>184</v>
      </c>
      <c r="B31" s="88" t="s">
        <v>200</v>
      </c>
      <c r="C31" s="78">
        <v>0</v>
      </c>
      <c r="E31" s="104"/>
    </row>
    <row r="32" spans="1:5" ht="33" customHeight="1">
      <c r="A32" s="32" t="s">
        <v>124</v>
      </c>
      <c r="B32" s="38" t="s">
        <v>127</v>
      </c>
      <c r="C32" s="78">
        <v>0</v>
      </c>
      <c r="E32" s="104"/>
    </row>
    <row r="33" spans="1:5" ht="33" customHeight="1">
      <c r="A33" s="32" t="s">
        <v>125</v>
      </c>
      <c r="B33" s="41" t="s">
        <v>199</v>
      </c>
      <c r="C33" s="78">
        <v>9093</v>
      </c>
      <c r="E33" s="104"/>
    </row>
    <row r="34" spans="1:5" s="5" customFormat="1" ht="31.5" customHeight="1">
      <c r="A34" s="33" t="s">
        <v>60</v>
      </c>
      <c r="B34" s="39" t="s">
        <v>61</v>
      </c>
      <c r="C34" s="81">
        <v>0</v>
      </c>
      <c r="E34" s="104"/>
    </row>
    <row r="35" spans="1:5" s="5" customFormat="1" ht="31.5" customHeight="1">
      <c r="A35" s="33" t="s">
        <v>59</v>
      </c>
      <c r="B35" s="39" t="s">
        <v>62</v>
      </c>
      <c r="C35" s="81">
        <v>91824</v>
      </c>
      <c r="E35" s="104"/>
    </row>
    <row r="36" spans="1:5" s="5" customFormat="1" ht="42.75" customHeight="1">
      <c r="A36" s="33" t="s">
        <v>185</v>
      </c>
      <c r="B36" s="39" t="s">
        <v>186</v>
      </c>
      <c r="C36" s="81">
        <f>C12+C14+C25+C31</f>
        <v>370022</v>
      </c>
      <c r="E36" s="104"/>
    </row>
    <row r="37" spans="1:5" s="3" customFormat="1" ht="30" customHeight="1">
      <c r="A37" s="27" t="s">
        <v>16</v>
      </c>
      <c r="B37" s="46" t="s">
        <v>196</v>
      </c>
      <c r="C37" s="25">
        <f>C38+C39+C40+C48+C50+C56+C57+C55</f>
        <v>18768</v>
      </c>
      <c r="E37" s="104"/>
    </row>
    <row r="38" spans="1:5" ht="28.5" customHeight="1">
      <c r="A38" s="32" t="s">
        <v>17</v>
      </c>
      <c r="B38" s="41" t="s">
        <v>18</v>
      </c>
      <c r="C38" s="78">
        <v>848</v>
      </c>
      <c r="E38" s="104"/>
    </row>
    <row r="39" spans="1:5" ht="28.5" customHeight="1">
      <c r="A39" s="32" t="s">
        <v>19</v>
      </c>
      <c r="B39" s="41" t="s">
        <v>20</v>
      </c>
      <c r="C39" s="78">
        <v>1944</v>
      </c>
      <c r="E39" s="104"/>
    </row>
    <row r="40" spans="1:5" ht="28.5" customHeight="1">
      <c r="A40" s="32" t="s">
        <v>21</v>
      </c>
      <c r="B40" s="42" t="s">
        <v>32</v>
      </c>
      <c r="C40" s="82">
        <f>C41+C43+C44+C45+C46+C47</f>
        <v>111</v>
      </c>
      <c r="E40" s="104"/>
    </row>
    <row r="41" spans="1:5" ht="28.5" customHeight="1">
      <c r="A41" s="43" t="s">
        <v>40</v>
      </c>
      <c r="B41" s="44" t="s">
        <v>33</v>
      </c>
      <c r="C41" s="78">
        <v>35</v>
      </c>
      <c r="E41" s="104"/>
    </row>
    <row r="42" spans="1:5" ht="28.5" customHeight="1">
      <c r="A42" s="43" t="s">
        <v>41</v>
      </c>
      <c r="B42" s="45" t="s">
        <v>34</v>
      </c>
      <c r="C42" s="78">
        <v>32</v>
      </c>
      <c r="E42" s="104"/>
    </row>
    <row r="43" spans="1:5" ht="28.5" customHeight="1">
      <c r="A43" s="43" t="s">
        <v>42</v>
      </c>
      <c r="B43" s="44" t="s">
        <v>35</v>
      </c>
      <c r="C43" s="78">
        <v>2</v>
      </c>
      <c r="E43" s="104"/>
    </row>
    <row r="44" spans="1:5" ht="28.5" customHeight="1">
      <c r="A44" s="43" t="s">
        <v>43</v>
      </c>
      <c r="B44" s="44" t="s">
        <v>36</v>
      </c>
      <c r="C44" s="78">
        <v>0</v>
      </c>
      <c r="E44" s="104"/>
    </row>
    <row r="45" spans="1:5" ht="28.5" customHeight="1">
      <c r="A45" s="43" t="s">
        <v>44</v>
      </c>
      <c r="B45" s="44" t="s">
        <v>37</v>
      </c>
      <c r="C45" s="78">
        <v>0</v>
      </c>
      <c r="E45" s="104"/>
    </row>
    <row r="46" spans="1:5" ht="28.5" customHeight="1">
      <c r="A46" s="43" t="s">
        <v>45</v>
      </c>
      <c r="B46" s="44" t="s">
        <v>38</v>
      </c>
      <c r="C46" s="78">
        <v>71</v>
      </c>
      <c r="E46" s="104"/>
    </row>
    <row r="47" spans="1:5" ht="28.5" customHeight="1">
      <c r="A47" s="43" t="s">
        <v>46</v>
      </c>
      <c r="B47" s="44" t="s">
        <v>39</v>
      </c>
      <c r="C47" s="78">
        <v>3</v>
      </c>
      <c r="E47" s="104"/>
    </row>
    <row r="48" spans="1:5" ht="28.5" customHeight="1">
      <c r="A48" s="32" t="s">
        <v>22</v>
      </c>
      <c r="B48" s="41" t="s">
        <v>187</v>
      </c>
      <c r="C48" s="78">
        <v>10830</v>
      </c>
      <c r="E48" s="104"/>
    </row>
    <row r="49" spans="1:5" ht="28.5" customHeight="1">
      <c r="A49" s="43" t="s">
        <v>188</v>
      </c>
      <c r="B49" s="44" t="s">
        <v>189</v>
      </c>
      <c r="C49" s="78">
        <v>39</v>
      </c>
      <c r="E49" s="104"/>
    </row>
    <row r="50" spans="1:5" ht="28.5" customHeight="1">
      <c r="A50" s="32" t="s">
        <v>23</v>
      </c>
      <c r="B50" s="42" t="s">
        <v>55</v>
      </c>
      <c r="C50" s="82">
        <f>C51+C52+C53+C54</f>
        <v>2396</v>
      </c>
      <c r="E50" s="104"/>
    </row>
    <row r="51" spans="1:5" ht="28.5" customHeight="1">
      <c r="A51" s="43" t="s">
        <v>51</v>
      </c>
      <c r="B51" s="44" t="s">
        <v>47</v>
      </c>
      <c r="C51" s="78">
        <v>1862</v>
      </c>
      <c r="E51" s="104"/>
    </row>
    <row r="52" spans="1:5" ht="28.5" customHeight="1">
      <c r="A52" s="43" t="s">
        <v>52</v>
      </c>
      <c r="B52" s="44" t="s">
        <v>48</v>
      </c>
      <c r="C52" s="78">
        <v>265</v>
      </c>
      <c r="E52" s="104"/>
    </row>
    <row r="53" spans="1:5" ht="28.5" customHeight="1">
      <c r="A53" s="43" t="s">
        <v>53</v>
      </c>
      <c r="B53" s="44" t="s">
        <v>49</v>
      </c>
      <c r="C53" s="78">
        <v>0</v>
      </c>
      <c r="E53" s="104"/>
    </row>
    <row r="54" spans="1:5" ht="28.5" customHeight="1">
      <c r="A54" s="43" t="s">
        <v>54</v>
      </c>
      <c r="B54" s="44" t="s">
        <v>50</v>
      </c>
      <c r="C54" s="78">
        <v>269</v>
      </c>
      <c r="E54" s="104"/>
    </row>
    <row r="55" spans="1:5" ht="28.5" customHeight="1">
      <c r="A55" s="32" t="s">
        <v>24</v>
      </c>
      <c r="B55" s="41" t="s">
        <v>25</v>
      </c>
      <c r="C55" s="78">
        <v>0</v>
      </c>
      <c r="E55" s="104"/>
    </row>
    <row r="56" spans="1:5" ht="28.5" customHeight="1">
      <c r="A56" s="32" t="s">
        <v>26</v>
      </c>
      <c r="B56" s="41" t="s">
        <v>190</v>
      </c>
      <c r="C56" s="78">
        <v>2486</v>
      </c>
      <c r="E56" s="104"/>
    </row>
    <row r="57" spans="1:5" ht="28.5" customHeight="1">
      <c r="A57" s="32" t="s">
        <v>27</v>
      </c>
      <c r="B57" s="41" t="s">
        <v>28</v>
      </c>
      <c r="C57" s="78">
        <v>153</v>
      </c>
      <c r="E57" s="104"/>
    </row>
    <row r="58" spans="1:5" s="3" customFormat="1" ht="30" customHeight="1">
      <c r="A58" s="34" t="s">
        <v>29</v>
      </c>
      <c r="B58" s="46" t="s">
        <v>191</v>
      </c>
      <c r="C58" s="80">
        <f>C59+C60+C61+C62</f>
        <v>8667</v>
      </c>
      <c r="E58" s="104"/>
    </row>
    <row r="59" spans="1:5" ht="42" customHeight="1">
      <c r="A59" s="32" t="s">
        <v>106</v>
      </c>
      <c r="B59" s="41" t="s">
        <v>128</v>
      </c>
      <c r="C59" s="78">
        <v>100</v>
      </c>
      <c r="E59" s="104"/>
    </row>
    <row r="60" spans="1:5" ht="31.5" customHeight="1">
      <c r="A60" s="32" t="s">
        <v>30</v>
      </c>
      <c r="B60" s="41" t="s">
        <v>57</v>
      </c>
      <c r="C60" s="78">
        <v>7830</v>
      </c>
      <c r="E60" s="104"/>
    </row>
    <row r="61" spans="1:5" ht="31.5" customHeight="1">
      <c r="A61" s="32" t="s">
        <v>31</v>
      </c>
      <c r="B61" s="41" t="s">
        <v>108</v>
      </c>
      <c r="C61" s="78">
        <v>0</v>
      </c>
      <c r="E61" s="104"/>
    </row>
    <row r="62" spans="1:5" ht="31.5" customHeight="1">
      <c r="A62" s="32" t="s">
        <v>107</v>
      </c>
      <c r="B62" s="41" t="s">
        <v>109</v>
      </c>
      <c r="C62" s="78">
        <v>737</v>
      </c>
      <c r="E62" s="104"/>
    </row>
    <row r="63" spans="1:5" ht="32.25" customHeight="1">
      <c r="A63" s="34" t="s">
        <v>114</v>
      </c>
      <c r="B63" s="46" t="s">
        <v>135</v>
      </c>
      <c r="C63" s="80">
        <v>45</v>
      </c>
      <c r="E63" s="104"/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K62" sqref="K62"/>
      <selection pane="topRight" activeCell="K62" sqref="K62"/>
      <selection pane="bottomLeft" activeCell="K62" sqref="K62"/>
      <selection pane="bottomRight" activeCell="K62" sqref="K62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12" t="str">
        <f>NFZ!A1</f>
        <v>ROCZNY PLAN FINANSOWY NARODOWEGO FUNDUSZU ZDROWIA NA ROK 2014</v>
      </c>
      <c r="B1" s="112"/>
      <c r="C1" s="112"/>
    </row>
    <row r="2" spans="1:3" s="51" customFormat="1" ht="33" customHeight="1">
      <c r="A2" s="87" t="s">
        <v>77</v>
      </c>
      <c r="B2" s="87"/>
      <c r="C2" s="102">
        <v>1.034</v>
      </c>
    </row>
    <row r="3" spans="1:3" ht="33" customHeight="1">
      <c r="A3" s="1"/>
      <c r="B3" s="74"/>
      <c r="C3" s="85"/>
    </row>
    <row r="4" spans="1:3" s="6" customFormat="1" ht="45" customHeight="1">
      <c r="A4" s="116" t="s">
        <v>139</v>
      </c>
      <c r="B4" s="115" t="s">
        <v>56</v>
      </c>
      <c r="C4" s="113" t="s">
        <v>206</v>
      </c>
    </row>
    <row r="5" spans="1:3" s="6" customFormat="1" ht="45" customHeight="1">
      <c r="A5" s="115"/>
      <c r="B5" s="115"/>
      <c r="C5" s="114"/>
    </row>
    <row r="6" spans="1:3" s="4" customFormat="1" ht="14.25">
      <c r="A6" s="22">
        <v>1</v>
      </c>
      <c r="B6" s="23">
        <v>2</v>
      </c>
      <c r="C6" s="22">
        <v>3</v>
      </c>
    </row>
    <row r="7" spans="1:5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5538956</v>
      </c>
      <c r="E7" s="104"/>
    </row>
    <row r="8" spans="1:5" ht="33" customHeight="1">
      <c r="A8" s="30" t="s">
        <v>1</v>
      </c>
      <c r="B8" s="76" t="s">
        <v>140</v>
      </c>
      <c r="C8" s="78">
        <v>717000</v>
      </c>
      <c r="E8" s="104"/>
    </row>
    <row r="9" spans="1:5" ht="33" customHeight="1">
      <c r="A9" s="30" t="s">
        <v>2</v>
      </c>
      <c r="B9" s="76" t="s">
        <v>141</v>
      </c>
      <c r="C9" s="78">
        <v>472532</v>
      </c>
      <c r="E9" s="104"/>
    </row>
    <row r="10" spans="1:5" ht="33" customHeight="1">
      <c r="A10" s="30" t="s">
        <v>3</v>
      </c>
      <c r="B10" s="76" t="s">
        <v>138</v>
      </c>
      <c r="C10" s="78">
        <v>2671716</v>
      </c>
      <c r="E10" s="104"/>
    </row>
    <row r="11" spans="1:5" ht="31.5" customHeight="1">
      <c r="A11" s="77" t="s">
        <v>58</v>
      </c>
      <c r="B11" s="88" t="s">
        <v>168</v>
      </c>
      <c r="C11" s="78">
        <v>225940</v>
      </c>
      <c r="E11" s="104"/>
    </row>
    <row r="12" spans="1:5" s="91" customFormat="1" ht="31.5" customHeight="1">
      <c r="A12" s="89" t="s">
        <v>169</v>
      </c>
      <c r="B12" s="90" t="s">
        <v>172</v>
      </c>
      <c r="C12" s="78">
        <v>208869</v>
      </c>
      <c r="E12" s="104"/>
    </row>
    <row r="13" spans="1:5" ht="31.5" customHeight="1">
      <c r="A13" s="77" t="s">
        <v>170</v>
      </c>
      <c r="B13" s="88" t="s">
        <v>173</v>
      </c>
      <c r="C13" s="78">
        <v>111077</v>
      </c>
      <c r="E13" s="104"/>
    </row>
    <row r="14" spans="1:5" ht="31.5" customHeight="1">
      <c r="A14" s="77" t="s">
        <v>171</v>
      </c>
      <c r="B14" s="88" t="s">
        <v>174</v>
      </c>
      <c r="C14" s="78">
        <v>44654</v>
      </c>
      <c r="E14" s="104"/>
    </row>
    <row r="15" spans="1:5" ht="33" customHeight="1">
      <c r="A15" s="30" t="s">
        <v>4</v>
      </c>
      <c r="B15" s="76" t="s">
        <v>146</v>
      </c>
      <c r="C15" s="78">
        <v>203461</v>
      </c>
      <c r="E15" s="104"/>
    </row>
    <row r="16" spans="1:5" ht="33" customHeight="1">
      <c r="A16" s="30" t="s">
        <v>5</v>
      </c>
      <c r="B16" s="76" t="s">
        <v>142</v>
      </c>
      <c r="C16" s="78">
        <v>162088</v>
      </c>
      <c r="E16" s="104"/>
    </row>
    <row r="17" spans="1:5" ht="33" customHeight="1">
      <c r="A17" s="30" t="s">
        <v>6</v>
      </c>
      <c r="B17" s="76" t="s">
        <v>148</v>
      </c>
      <c r="C17" s="78">
        <v>62792</v>
      </c>
      <c r="E17" s="104"/>
    </row>
    <row r="18" spans="1:5" ht="33" customHeight="1">
      <c r="A18" s="30" t="s">
        <v>7</v>
      </c>
      <c r="B18" s="76" t="s">
        <v>147</v>
      </c>
      <c r="C18" s="78">
        <v>39608</v>
      </c>
      <c r="E18" s="104"/>
    </row>
    <row r="19" spans="1:5" ht="33" customHeight="1">
      <c r="A19" s="30" t="s">
        <v>8</v>
      </c>
      <c r="B19" s="76" t="s">
        <v>143</v>
      </c>
      <c r="C19" s="78">
        <v>145788</v>
      </c>
      <c r="E19" s="104"/>
    </row>
    <row r="20" spans="1:5" ht="33" customHeight="1">
      <c r="A20" s="30" t="s">
        <v>9</v>
      </c>
      <c r="B20" s="76" t="s">
        <v>144</v>
      </c>
      <c r="C20" s="78">
        <v>57000</v>
      </c>
      <c r="E20" s="104"/>
    </row>
    <row r="21" spans="1:5" ht="33" customHeight="1">
      <c r="A21" s="30" t="s">
        <v>10</v>
      </c>
      <c r="B21" s="76" t="s">
        <v>149</v>
      </c>
      <c r="C21" s="78">
        <v>3400</v>
      </c>
      <c r="E21" s="104"/>
    </row>
    <row r="22" spans="1:5" ht="46.5" customHeight="1">
      <c r="A22" s="30" t="s">
        <v>11</v>
      </c>
      <c r="B22" s="76" t="s">
        <v>145</v>
      </c>
      <c r="C22" s="78">
        <v>14733</v>
      </c>
      <c r="E22" s="104"/>
    </row>
    <row r="23" spans="1:5" ht="33" customHeight="1">
      <c r="A23" s="30" t="s">
        <v>12</v>
      </c>
      <c r="B23" s="76" t="s">
        <v>198</v>
      </c>
      <c r="C23" s="78">
        <v>165484</v>
      </c>
      <c r="E23" s="104"/>
    </row>
    <row r="24" spans="1:5" ht="33" customHeight="1">
      <c r="A24" s="30" t="s">
        <v>13</v>
      </c>
      <c r="B24" s="76" t="s">
        <v>176</v>
      </c>
      <c r="C24" s="78">
        <v>81200</v>
      </c>
      <c r="E24" s="104"/>
    </row>
    <row r="25" spans="1:5" ht="33" customHeight="1">
      <c r="A25" s="31" t="s">
        <v>14</v>
      </c>
      <c r="B25" s="76" t="s">
        <v>177</v>
      </c>
      <c r="C25" s="78">
        <f>C26+C27+C28</f>
        <v>694158</v>
      </c>
      <c r="E25" s="104"/>
    </row>
    <row r="26" spans="1:5" ht="31.5">
      <c r="A26" s="29" t="s">
        <v>150</v>
      </c>
      <c r="B26" s="88" t="s">
        <v>179</v>
      </c>
      <c r="C26" s="78">
        <v>692708</v>
      </c>
      <c r="E26" s="104"/>
    </row>
    <row r="27" spans="1:5" ht="31.5" customHeight="1">
      <c r="A27" s="77" t="s">
        <v>178</v>
      </c>
      <c r="B27" s="88" t="s">
        <v>181</v>
      </c>
      <c r="C27" s="78">
        <v>1100</v>
      </c>
      <c r="E27" s="104"/>
    </row>
    <row r="28" spans="1:5" ht="31.5" customHeight="1">
      <c r="A28" s="77" t="s">
        <v>182</v>
      </c>
      <c r="B28" s="88" t="s">
        <v>180</v>
      </c>
      <c r="C28" s="78">
        <v>350</v>
      </c>
      <c r="E28" s="104"/>
    </row>
    <row r="29" spans="1:5" ht="33" customHeight="1">
      <c r="A29" s="32" t="s">
        <v>15</v>
      </c>
      <c r="B29" s="37" t="s">
        <v>126</v>
      </c>
      <c r="C29" s="78">
        <v>0</v>
      </c>
      <c r="E29" s="104"/>
    </row>
    <row r="30" spans="1:5" ht="33" customHeight="1">
      <c r="A30" s="32" t="s">
        <v>123</v>
      </c>
      <c r="B30" s="41" t="s">
        <v>183</v>
      </c>
      <c r="C30" s="78">
        <v>0</v>
      </c>
      <c r="E30" s="104"/>
    </row>
    <row r="31" spans="1:5" ht="31.5" customHeight="1">
      <c r="A31" s="77" t="s">
        <v>184</v>
      </c>
      <c r="B31" s="88" t="s">
        <v>200</v>
      </c>
      <c r="C31" s="78">
        <v>0</v>
      </c>
      <c r="E31" s="104"/>
    </row>
    <row r="32" spans="1:5" ht="33" customHeight="1">
      <c r="A32" s="32" t="s">
        <v>124</v>
      </c>
      <c r="B32" s="38" t="s">
        <v>127</v>
      </c>
      <c r="C32" s="78">
        <v>0</v>
      </c>
      <c r="E32" s="104"/>
    </row>
    <row r="33" spans="1:5" ht="33" customHeight="1">
      <c r="A33" s="32" t="s">
        <v>125</v>
      </c>
      <c r="B33" s="41" t="s">
        <v>199</v>
      </c>
      <c r="C33" s="78">
        <v>47996</v>
      </c>
      <c r="E33" s="104"/>
    </row>
    <row r="34" spans="1:5" s="5" customFormat="1" ht="31.5" customHeight="1">
      <c r="A34" s="33" t="s">
        <v>60</v>
      </c>
      <c r="B34" s="39" t="s">
        <v>61</v>
      </c>
      <c r="C34" s="81">
        <v>0</v>
      </c>
      <c r="E34" s="104"/>
    </row>
    <row r="35" spans="1:5" s="5" customFormat="1" ht="31.5" customHeight="1">
      <c r="A35" s="33" t="s">
        <v>59</v>
      </c>
      <c r="B35" s="39" t="s">
        <v>62</v>
      </c>
      <c r="C35" s="81">
        <v>145169</v>
      </c>
      <c r="E35" s="104"/>
    </row>
    <row r="36" spans="1:5" s="5" customFormat="1" ht="42.75" customHeight="1">
      <c r="A36" s="33" t="s">
        <v>185</v>
      </c>
      <c r="B36" s="39" t="s">
        <v>186</v>
      </c>
      <c r="C36" s="83">
        <f>C12+C14+C25+C31</f>
        <v>947681</v>
      </c>
      <c r="E36" s="104"/>
    </row>
    <row r="37" spans="1:5" s="3" customFormat="1" ht="30" customHeight="1">
      <c r="A37" s="27" t="s">
        <v>16</v>
      </c>
      <c r="B37" s="46" t="s">
        <v>196</v>
      </c>
      <c r="C37" s="25">
        <f>C38+C39+C40+C48+C50+C56+C57+C55</f>
        <v>43073</v>
      </c>
      <c r="E37" s="104"/>
    </row>
    <row r="38" spans="1:5" ht="28.5" customHeight="1">
      <c r="A38" s="32" t="s">
        <v>17</v>
      </c>
      <c r="B38" s="41" t="s">
        <v>18</v>
      </c>
      <c r="C38" s="78">
        <v>2407</v>
      </c>
      <c r="E38" s="104"/>
    </row>
    <row r="39" spans="1:5" ht="28.5" customHeight="1">
      <c r="A39" s="32" t="s">
        <v>19</v>
      </c>
      <c r="B39" s="41" t="s">
        <v>20</v>
      </c>
      <c r="C39" s="78">
        <v>8290</v>
      </c>
      <c r="E39" s="104"/>
    </row>
    <row r="40" spans="1:5" ht="28.5" customHeight="1">
      <c r="A40" s="32" t="s">
        <v>21</v>
      </c>
      <c r="B40" s="42" t="s">
        <v>32</v>
      </c>
      <c r="C40" s="82">
        <f>C41+C43+C44+C45+C46+C47</f>
        <v>450</v>
      </c>
      <c r="E40" s="104"/>
    </row>
    <row r="41" spans="1:5" ht="28.5" customHeight="1">
      <c r="A41" s="43" t="s">
        <v>40</v>
      </c>
      <c r="B41" s="44" t="s">
        <v>33</v>
      </c>
      <c r="C41" s="78">
        <v>48</v>
      </c>
      <c r="E41" s="104"/>
    </row>
    <row r="42" spans="1:5" ht="28.5" customHeight="1">
      <c r="A42" s="43" t="s">
        <v>41</v>
      </c>
      <c r="B42" s="45" t="s">
        <v>34</v>
      </c>
      <c r="C42" s="78">
        <v>48</v>
      </c>
      <c r="E42" s="104"/>
    </row>
    <row r="43" spans="1:5" ht="28.5" customHeight="1">
      <c r="A43" s="43" t="s">
        <v>42</v>
      </c>
      <c r="B43" s="44" t="s">
        <v>35</v>
      </c>
      <c r="C43" s="78">
        <v>158</v>
      </c>
      <c r="E43" s="104"/>
    </row>
    <row r="44" spans="1:5" ht="28.5" customHeight="1">
      <c r="A44" s="43" t="s">
        <v>43</v>
      </c>
      <c r="B44" s="44" t="s">
        <v>36</v>
      </c>
      <c r="C44" s="78">
        <v>0</v>
      </c>
      <c r="E44" s="104"/>
    </row>
    <row r="45" spans="1:5" ht="28.5" customHeight="1">
      <c r="A45" s="43" t="s">
        <v>44</v>
      </c>
      <c r="B45" s="44" t="s">
        <v>37</v>
      </c>
      <c r="C45" s="78">
        <v>0</v>
      </c>
      <c r="E45" s="104"/>
    </row>
    <row r="46" spans="1:5" ht="28.5" customHeight="1">
      <c r="A46" s="43" t="s">
        <v>45</v>
      </c>
      <c r="B46" s="44" t="s">
        <v>38</v>
      </c>
      <c r="C46" s="78">
        <v>238</v>
      </c>
      <c r="E46" s="104"/>
    </row>
    <row r="47" spans="1:5" ht="28.5" customHeight="1">
      <c r="A47" s="43" t="s">
        <v>46</v>
      </c>
      <c r="B47" s="44" t="s">
        <v>39</v>
      </c>
      <c r="C47" s="78">
        <v>6</v>
      </c>
      <c r="E47" s="104"/>
    </row>
    <row r="48" spans="1:5" ht="28.5" customHeight="1">
      <c r="A48" s="32" t="s">
        <v>22</v>
      </c>
      <c r="B48" s="41" t="s">
        <v>187</v>
      </c>
      <c r="C48" s="78">
        <v>22727</v>
      </c>
      <c r="E48" s="104"/>
    </row>
    <row r="49" spans="1:5" ht="28.5" customHeight="1">
      <c r="A49" s="43" t="s">
        <v>188</v>
      </c>
      <c r="B49" s="44" t="s">
        <v>189</v>
      </c>
      <c r="C49" s="78">
        <v>123</v>
      </c>
      <c r="E49" s="104"/>
    </row>
    <row r="50" spans="1:5" ht="28.5" customHeight="1">
      <c r="A50" s="32" t="s">
        <v>23</v>
      </c>
      <c r="B50" s="42" t="s">
        <v>55</v>
      </c>
      <c r="C50" s="82">
        <f>C51+C52+C53+C54</f>
        <v>5033</v>
      </c>
      <c r="E50" s="104"/>
    </row>
    <row r="51" spans="1:5" ht="28.5" customHeight="1">
      <c r="A51" s="43" t="s">
        <v>51</v>
      </c>
      <c r="B51" s="44" t="s">
        <v>47</v>
      </c>
      <c r="C51" s="78">
        <v>3907</v>
      </c>
      <c r="E51" s="104"/>
    </row>
    <row r="52" spans="1:5" ht="28.5" customHeight="1">
      <c r="A52" s="43" t="s">
        <v>52</v>
      </c>
      <c r="B52" s="44" t="s">
        <v>48</v>
      </c>
      <c r="C52" s="78">
        <v>557</v>
      </c>
      <c r="E52" s="104"/>
    </row>
    <row r="53" spans="1:5" ht="28.5" customHeight="1">
      <c r="A53" s="43" t="s">
        <v>53</v>
      </c>
      <c r="B53" s="44" t="s">
        <v>49</v>
      </c>
      <c r="C53" s="78">
        <v>0</v>
      </c>
      <c r="E53" s="104"/>
    </row>
    <row r="54" spans="1:5" ht="28.5" customHeight="1">
      <c r="A54" s="43" t="s">
        <v>54</v>
      </c>
      <c r="B54" s="44" t="s">
        <v>50</v>
      </c>
      <c r="C54" s="78">
        <v>569</v>
      </c>
      <c r="E54" s="104"/>
    </row>
    <row r="55" spans="1:5" ht="28.5" customHeight="1">
      <c r="A55" s="32" t="s">
        <v>24</v>
      </c>
      <c r="B55" s="41" t="s">
        <v>25</v>
      </c>
      <c r="C55" s="78">
        <v>0</v>
      </c>
      <c r="E55" s="104"/>
    </row>
    <row r="56" spans="1:5" ht="28.5" customHeight="1">
      <c r="A56" s="32" t="s">
        <v>26</v>
      </c>
      <c r="B56" s="41" t="s">
        <v>190</v>
      </c>
      <c r="C56" s="78">
        <v>3622</v>
      </c>
      <c r="E56" s="104"/>
    </row>
    <row r="57" spans="1:5" ht="28.5" customHeight="1">
      <c r="A57" s="32" t="s">
        <v>27</v>
      </c>
      <c r="B57" s="41" t="s">
        <v>28</v>
      </c>
      <c r="C57" s="78">
        <v>544</v>
      </c>
      <c r="E57" s="104"/>
    </row>
    <row r="58" spans="1:5" s="3" customFormat="1" ht="30" customHeight="1">
      <c r="A58" s="34" t="s">
        <v>29</v>
      </c>
      <c r="B58" s="46" t="s">
        <v>191</v>
      </c>
      <c r="C58" s="80">
        <f>C59+C60+C61+C62</f>
        <v>20600</v>
      </c>
      <c r="E58" s="104"/>
    </row>
    <row r="59" spans="1:5" ht="42" customHeight="1">
      <c r="A59" s="32" t="s">
        <v>106</v>
      </c>
      <c r="B59" s="41" t="s">
        <v>128</v>
      </c>
      <c r="C59" s="78">
        <v>100</v>
      </c>
      <c r="E59" s="104"/>
    </row>
    <row r="60" spans="1:5" ht="31.5" customHeight="1">
      <c r="A60" s="32" t="s">
        <v>30</v>
      </c>
      <c r="B60" s="41" t="s">
        <v>57</v>
      </c>
      <c r="C60" s="78">
        <v>20000</v>
      </c>
      <c r="E60" s="104"/>
    </row>
    <row r="61" spans="1:5" ht="31.5" customHeight="1">
      <c r="A61" s="32" t="s">
        <v>31</v>
      </c>
      <c r="B61" s="41" t="s">
        <v>108</v>
      </c>
      <c r="C61" s="78">
        <v>0</v>
      </c>
      <c r="E61" s="104"/>
    </row>
    <row r="62" spans="1:5" ht="31.5" customHeight="1">
      <c r="A62" s="32" t="s">
        <v>107</v>
      </c>
      <c r="B62" s="41" t="s">
        <v>109</v>
      </c>
      <c r="C62" s="78">
        <v>500</v>
      </c>
      <c r="E62" s="104"/>
    </row>
    <row r="63" spans="1:5" ht="32.25" customHeight="1">
      <c r="A63" s="34" t="s">
        <v>114</v>
      </c>
      <c r="B63" s="46" t="s">
        <v>135</v>
      </c>
      <c r="C63" s="80">
        <v>3200</v>
      </c>
      <c r="E63" s="104"/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K62" sqref="K62"/>
      <selection pane="topRight" activeCell="K62" sqref="K62"/>
      <selection pane="bottomLeft" activeCell="K62" sqref="K62"/>
      <selection pane="bottomRight" activeCell="K62" sqref="K62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12" t="str">
        <f>NFZ!A1</f>
        <v>ROCZNY PLAN FINANSOWY NARODOWEGO FUNDUSZU ZDROWIA NA ROK 2014</v>
      </c>
      <c r="B1" s="112"/>
      <c r="C1" s="112"/>
    </row>
    <row r="2" spans="1:3" s="51" customFormat="1" ht="33" customHeight="1">
      <c r="A2" s="87" t="s">
        <v>78</v>
      </c>
      <c r="B2" s="87"/>
      <c r="C2" s="102">
        <v>1.034</v>
      </c>
    </row>
    <row r="3" spans="1:3" ht="33" customHeight="1">
      <c r="A3" s="1"/>
      <c r="B3" s="74"/>
      <c r="C3" s="85"/>
    </row>
    <row r="4" spans="1:3" s="6" customFormat="1" ht="45" customHeight="1">
      <c r="A4" s="116" t="s">
        <v>139</v>
      </c>
      <c r="B4" s="115" t="s">
        <v>56</v>
      </c>
      <c r="C4" s="113" t="s">
        <v>206</v>
      </c>
    </row>
    <row r="5" spans="1:3" s="6" customFormat="1" ht="45" customHeight="1">
      <c r="A5" s="115"/>
      <c r="B5" s="115"/>
      <c r="C5" s="114"/>
    </row>
    <row r="6" spans="1:3" s="4" customFormat="1" ht="14.25">
      <c r="A6" s="22">
        <v>1</v>
      </c>
      <c r="B6" s="23">
        <v>2</v>
      </c>
      <c r="C6" s="22">
        <v>3</v>
      </c>
    </row>
    <row r="7" spans="1:5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2786282</v>
      </c>
      <c r="E7" s="104"/>
    </row>
    <row r="8" spans="1:5" ht="33" customHeight="1">
      <c r="A8" s="30" t="s">
        <v>1</v>
      </c>
      <c r="B8" s="76" t="s">
        <v>140</v>
      </c>
      <c r="C8" s="78">
        <v>339385</v>
      </c>
      <c r="E8" s="104"/>
    </row>
    <row r="9" spans="1:5" ht="33" customHeight="1">
      <c r="A9" s="30" t="s">
        <v>2</v>
      </c>
      <c r="B9" s="76" t="s">
        <v>141</v>
      </c>
      <c r="C9" s="78">
        <v>231469</v>
      </c>
      <c r="E9" s="104"/>
    </row>
    <row r="10" spans="1:5" ht="33" customHeight="1">
      <c r="A10" s="30" t="s">
        <v>3</v>
      </c>
      <c r="B10" s="76" t="s">
        <v>138</v>
      </c>
      <c r="C10" s="78">
        <v>1382905</v>
      </c>
      <c r="E10" s="104"/>
    </row>
    <row r="11" spans="1:5" ht="31.5" customHeight="1">
      <c r="A11" s="77" t="s">
        <v>58</v>
      </c>
      <c r="B11" s="88" t="s">
        <v>168</v>
      </c>
      <c r="C11" s="78">
        <v>101100</v>
      </c>
      <c r="E11" s="104"/>
    </row>
    <row r="12" spans="1:5" ht="31.5" customHeight="1">
      <c r="A12" s="77" t="s">
        <v>169</v>
      </c>
      <c r="B12" s="88" t="s">
        <v>172</v>
      </c>
      <c r="C12" s="78">
        <v>92100</v>
      </c>
      <c r="E12" s="104"/>
    </row>
    <row r="13" spans="1:5" ht="31.5" customHeight="1">
      <c r="A13" s="77" t="s">
        <v>170</v>
      </c>
      <c r="B13" s="88" t="s">
        <v>173</v>
      </c>
      <c r="C13" s="78">
        <v>55000</v>
      </c>
      <c r="E13" s="104"/>
    </row>
    <row r="14" spans="1:5" ht="31.5" customHeight="1">
      <c r="A14" s="77" t="s">
        <v>171</v>
      </c>
      <c r="B14" s="88" t="s">
        <v>174</v>
      </c>
      <c r="C14" s="78">
        <v>23000</v>
      </c>
      <c r="E14" s="104"/>
    </row>
    <row r="15" spans="1:5" ht="33" customHeight="1">
      <c r="A15" s="30" t="s">
        <v>4</v>
      </c>
      <c r="B15" s="76" t="s">
        <v>146</v>
      </c>
      <c r="C15" s="78">
        <v>92139</v>
      </c>
      <c r="E15" s="104"/>
    </row>
    <row r="16" spans="1:5" ht="33" customHeight="1">
      <c r="A16" s="30" t="s">
        <v>5</v>
      </c>
      <c r="B16" s="76" t="s">
        <v>142</v>
      </c>
      <c r="C16" s="78">
        <v>72800</v>
      </c>
      <c r="E16" s="104"/>
    </row>
    <row r="17" spans="1:5" ht="33" customHeight="1">
      <c r="A17" s="30" t="s">
        <v>6</v>
      </c>
      <c r="B17" s="76" t="s">
        <v>148</v>
      </c>
      <c r="C17" s="78">
        <v>39834</v>
      </c>
      <c r="E17" s="104"/>
    </row>
    <row r="18" spans="1:5" ht="33" customHeight="1">
      <c r="A18" s="30" t="s">
        <v>7</v>
      </c>
      <c r="B18" s="76" t="s">
        <v>147</v>
      </c>
      <c r="C18" s="78">
        <v>10067</v>
      </c>
      <c r="E18" s="104"/>
    </row>
    <row r="19" spans="1:5" ht="33" customHeight="1">
      <c r="A19" s="30" t="s">
        <v>8</v>
      </c>
      <c r="B19" s="76" t="s">
        <v>143</v>
      </c>
      <c r="C19" s="78">
        <v>89127</v>
      </c>
      <c r="E19" s="104"/>
    </row>
    <row r="20" spans="1:5" ht="33" customHeight="1">
      <c r="A20" s="30" t="s">
        <v>9</v>
      </c>
      <c r="B20" s="76" t="s">
        <v>144</v>
      </c>
      <c r="C20" s="78">
        <v>22100</v>
      </c>
      <c r="E20" s="104"/>
    </row>
    <row r="21" spans="1:5" ht="33" customHeight="1">
      <c r="A21" s="30" t="s">
        <v>10</v>
      </c>
      <c r="B21" s="76" t="s">
        <v>149</v>
      </c>
      <c r="C21" s="78">
        <v>2400</v>
      </c>
      <c r="E21" s="104"/>
    </row>
    <row r="22" spans="1:5" ht="46.5" customHeight="1">
      <c r="A22" s="30" t="s">
        <v>11</v>
      </c>
      <c r="B22" s="76" t="s">
        <v>145</v>
      </c>
      <c r="C22" s="78">
        <v>9487</v>
      </c>
      <c r="E22" s="104"/>
    </row>
    <row r="23" spans="1:5" ht="33" customHeight="1">
      <c r="A23" s="30" t="s">
        <v>12</v>
      </c>
      <c r="B23" s="76" t="s">
        <v>198</v>
      </c>
      <c r="C23" s="78">
        <v>82845</v>
      </c>
      <c r="E23" s="104"/>
    </row>
    <row r="24" spans="1:5" ht="33" customHeight="1">
      <c r="A24" s="30" t="s">
        <v>13</v>
      </c>
      <c r="B24" s="76" t="s">
        <v>176</v>
      </c>
      <c r="C24" s="78">
        <v>35373</v>
      </c>
      <c r="E24" s="104"/>
    </row>
    <row r="25" spans="1:5" ht="33" customHeight="1">
      <c r="A25" s="31" t="s">
        <v>14</v>
      </c>
      <c r="B25" s="76" t="s">
        <v>177</v>
      </c>
      <c r="C25" s="78">
        <f>C26+C27+C28</f>
        <v>369081</v>
      </c>
      <c r="E25" s="104"/>
    </row>
    <row r="26" spans="1:5" ht="31.5">
      <c r="A26" s="29" t="s">
        <v>150</v>
      </c>
      <c r="B26" s="88" t="s">
        <v>179</v>
      </c>
      <c r="C26" s="78">
        <v>368221</v>
      </c>
      <c r="E26" s="104"/>
    </row>
    <row r="27" spans="1:5" ht="31.5" customHeight="1">
      <c r="A27" s="77" t="s">
        <v>178</v>
      </c>
      <c r="B27" s="88" t="s">
        <v>181</v>
      </c>
      <c r="C27" s="78">
        <v>476</v>
      </c>
      <c r="E27" s="104"/>
    </row>
    <row r="28" spans="1:5" ht="31.5" customHeight="1">
      <c r="A28" s="77" t="s">
        <v>182</v>
      </c>
      <c r="B28" s="88" t="s">
        <v>180</v>
      </c>
      <c r="C28" s="78">
        <v>384</v>
      </c>
      <c r="E28" s="104"/>
    </row>
    <row r="29" spans="1:5" ht="33" customHeight="1">
      <c r="A29" s="32" t="s">
        <v>15</v>
      </c>
      <c r="B29" s="37" t="s">
        <v>126</v>
      </c>
      <c r="C29" s="78">
        <v>0</v>
      </c>
      <c r="E29" s="104"/>
    </row>
    <row r="30" spans="1:5" ht="33" customHeight="1">
      <c r="A30" s="32" t="s">
        <v>123</v>
      </c>
      <c r="B30" s="41" t="s">
        <v>183</v>
      </c>
      <c r="C30" s="78">
        <v>0</v>
      </c>
      <c r="E30" s="104"/>
    </row>
    <row r="31" spans="1:5" ht="31.5" customHeight="1">
      <c r="A31" s="77" t="s">
        <v>184</v>
      </c>
      <c r="B31" s="88" t="s">
        <v>200</v>
      </c>
      <c r="C31" s="78">
        <v>0</v>
      </c>
      <c r="E31" s="104"/>
    </row>
    <row r="32" spans="1:5" ht="33" customHeight="1">
      <c r="A32" s="32" t="s">
        <v>124</v>
      </c>
      <c r="B32" s="38" t="s">
        <v>127</v>
      </c>
      <c r="C32" s="78">
        <v>0</v>
      </c>
      <c r="E32" s="104"/>
    </row>
    <row r="33" spans="1:5" ht="33" customHeight="1">
      <c r="A33" s="32" t="s">
        <v>125</v>
      </c>
      <c r="B33" s="41" t="s">
        <v>199</v>
      </c>
      <c r="C33" s="78">
        <v>7270</v>
      </c>
      <c r="E33" s="104"/>
    </row>
    <row r="34" spans="1:5" s="5" customFormat="1" ht="31.5" customHeight="1">
      <c r="A34" s="33" t="s">
        <v>60</v>
      </c>
      <c r="B34" s="39" t="s">
        <v>61</v>
      </c>
      <c r="C34" s="81">
        <v>0</v>
      </c>
      <c r="E34" s="104"/>
    </row>
    <row r="35" spans="1:5" s="5" customFormat="1" ht="31.5" customHeight="1">
      <c r="A35" s="33" t="s">
        <v>59</v>
      </c>
      <c r="B35" s="39" t="s">
        <v>62</v>
      </c>
      <c r="C35" s="81">
        <v>100029</v>
      </c>
      <c r="E35" s="104"/>
    </row>
    <row r="36" spans="1:5" s="5" customFormat="1" ht="42.75" customHeight="1">
      <c r="A36" s="33" t="s">
        <v>185</v>
      </c>
      <c r="B36" s="39" t="s">
        <v>186</v>
      </c>
      <c r="C36" s="81">
        <f>C12+C14+C25+C31</f>
        <v>484181</v>
      </c>
      <c r="E36" s="104"/>
    </row>
    <row r="37" spans="1:5" s="3" customFormat="1" ht="30" customHeight="1">
      <c r="A37" s="27" t="s">
        <v>16</v>
      </c>
      <c r="B37" s="46" t="s">
        <v>196</v>
      </c>
      <c r="C37" s="25">
        <f>C38+C39+C40+C48+C50+C56+C57+C55</f>
        <v>20092</v>
      </c>
      <c r="E37" s="104"/>
    </row>
    <row r="38" spans="1:5" ht="28.5" customHeight="1">
      <c r="A38" s="32" t="s">
        <v>17</v>
      </c>
      <c r="B38" s="41" t="s">
        <v>18</v>
      </c>
      <c r="C38" s="78">
        <v>963</v>
      </c>
      <c r="E38" s="104"/>
    </row>
    <row r="39" spans="1:5" ht="28.5" customHeight="1">
      <c r="A39" s="32" t="s">
        <v>19</v>
      </c>
      <c r="B39" s="41" t="s">
        <v>20</v>
      </c>
      <c r="C39" s="78">
        <v>2430</v>
      </c>
      <c r="E39" s="104"/>
    </row>
    <row r="40" spans="1:5" ht="28.5" customHeight="1">
      <c r="A40" s="32" t="s">
        <v>21</v>
      </c>
      <c r="B40" s="42" t="s">
        <v>32</v>
      </c>
      <c r="C40" s="82">
        <f>C41+C43+C44+C45+C46+C47</f>
        <v>241</v>
      </c>
      <c r="E40" s="104"/>
    </row>
    <row r="41" spans="1:5" ht="23.25" customHeight="1">
      <c r="A41" s="43" t="s">
        <v>40</v>
      </c>
      <c r="B41" s="44" t="s">
        <v>33</v>
      </c>
      <c r="C41" s="78">
        <v>28</v>
      </c>
      <c r="E41" s="104"/>
    </row>
    <row r="42" spans="1:5" ht="28.5" customHeight="1">
      <c r="A42" s="43" t="s">
        <v>41</v>
      </c>
      <c r="B42" s="45" t="s">
        <v>34</v>
      </c>
      <c r="C42" s="78">
        <v>28</v>
      </c>
      <c r="E42" s="104"/>
    </row>
    <row r="43" spans="1:5" ht="28.5" customHeight="1">
      <c r="A43" s="43" t="s">
        <v>42</v>
      </c>
      <c r="B43" s="44" t="s">
        <v>35</v>
      </c>
      <c r="C43" s="78">
        <v>6</v>
      </c>
      <c r="E43" s="104"/>
    </row>
    <row r="44" spans="1:5" ht="28.5" customHeight="1">
      <c r="A44" s="43" t="s">
        <v>43</v>
      </c>
      <c r="B44" s="44" t="s">
        <v>36</v>
      </c>
      <c r="C44" s="78">
        <v>0</v>
      </c>
      <c r="E44" s="104"/>
    </row>
    <row r="45" spans="1:5" ht="28.5" customHeight="1">
      <c r="A45" s="43" t="s">
        <v>44</v>
      </c>
      <c r="B45" s="44" t="s">
        <v>37</v>
      </c>
      <c r="C45" s="78">
        <v>0</v>
      </c>
      <c r="E45" s="104"/>
    </row>
    <row r="46" spans="1:5" ht="28.5" customHeight="1">
      <c r="A46" s="43" t="s">
        <v>45</v>
      </c>
      <c r="B46" s="44" t="s">
        <v>38</v>
      </c>
      <c r="C46" s="78">
        <v>184</v>
      </c>
      <c r="E46" s="104"/>
    </row>
    <row r="47" spans="1:5" ht="28.5" customHeight="1">
      <c r="A47" s="43" t="s">
        <v>46</v>
      </c>
      <c r="B47" s="44" t="s">
        <v>39</v>
      </c>
      <c r="C47" s="78">
        <v>23</v>
      </c>
      <c r="E47" s="104"/>
    </row>
    <row r="48" spans="1:5" ht="28.5" customHeight="1">
      <c r="A48" s="32" t="s">
        <v>22</v>
      </c>
      <c r="B48" s="41" t="s">
        <v>187</v>
      </c>
      <c r="C48" s="78">
        <v>12602</v>
      </c>
      <c r="E48" s="104"/>
    </row>
    <row r="49" spans="1:5" ht="28.5" customHeight="1">
      <c r="A49" s="43" t="s">
        <v>188</v>
      </c>
      <c r="B49" s="44" t="s">
        <v>189</v>
      </c>
      <c r="C49" s="78">
        <v>50</v>
      </c>
      <c r="E49" s="104"/>
    </row>
    <row r="50" spans="1:5" ht="28.5" customHeight="1">
      <c r="A50" s="32" t="s">
        <v>23</v>
      </c>
      <c r="B50" s="42" t="s">
        <v>55</v>
      </c>
      <c r="C50" s="82">
        <f>C51+C52+C53+C54</f>
        <v>2799</v>
      </c>
      <c r="E50" s="104"/>
    </row>
    <row r="51" spans="1:5" ht="28.5" customHeight="1">
      <c r="A51" s="43" t="s">
        <v>51</v>
      </c>
      <c r="B51" s="44" t="s">
        <v>47</v>
      </c>
      <c r="C51" s="78">
        <v>2166</v>
      </c>
      <c r="E51" s="104"/>
    </row>
    <row r="52" spans="1:5" ht="28.5" customHeight="1">
      <c r="A52" s="43" t="s">
        <v>52</v>
      </c>
      <c r="B52" s="44" t="s">
        <v>48</v>
      </c>
      <c r="C52" s="78">
        <v>309</v>
      </c>
      <c r="E52" s="104"/>
    </row>
    <row r="53" spans="1:5" ht="28.5" customHeight="1">
      <c r="A53" s="43" t="s">
        <v>53</v>
      </c>
      <c r="B53" s="44" t="s">
        <v>49</v>
      </c>
      <c r="C53" s="78">
        <v>0</v>
      </c>
      <c r="E53" s="104"/>
    </row>
    <row r="54" spans="1:5" ht="28.5" customHeight="1">
      <c r="A54" s="43" t="s">
        <v>54</v>
      </c>
      <c r="B54" s="44" t="s">
        <v>50</v>
      </c>
      <c r="C54" s="78">
        <v>324</v>
      </c>
      <c r="E54" s="104"/>
    </row>
    <row r="55" spans="1:5" ht="28.5" customHeight="1">
      <c r="A55" s="32" t="s">
        <v>24</v>
      </c>
      <c r="B55" s="41" t="s">
        <v>25</v>
      </c>
      <c r="C55" s="78">
        <v>0</v>
      </c>
      <c r="E55" s="104"/>
    </row>
    <row r="56" spans="1:5" ht="28.5" customHeight="1">
      <c r="A56" s="32" t="s">
        <v>26</v>
      </c>
      <c r="B56" s="41" t="s">
        <v>190</v>
      </c>
      <c r="C56" s="78">
        <v>848</v>
      </c>
      <c r="E56" s="104"/>
    </row>
    <row r="57" spans="1:5" ht="28.5" customHeight="1">
      <c r="A57" s="32" t="s">
        <v>27</v>
      </c>
      <c r="B57" s="41" t="s">
        <v>28</v>
      </c>
      <c r="C57" s="78">
        <v>209</v>
      </c>
      <c r="E57" s="104"/>
    </row>
    <row r="58" spans="1:5" s="3" customFormat="1" ht="30" customHeight="1">
      <c r="A58" s="34" t="s">
        <v>29</v>
      </c>
      <c r="B58" s="46" t="s">
        <v>191</v>
      </c>
      <c r="C58" s="80">
        <f>C59+C60+C61+C62</f>
        <v>1060</v>
      </c>
      <c r="E58" s="104"/>
    </row>
    <row r="59" spans="1:5" ht="42" customHeight="1">
      <c r="A59" s="32" t="s">
        <v>106</v>
      </c>
      <c r="B59" s="41" t="s">
        <v>128</v>
      </c>
      <c r="C59" s="78">
        <v>0</v>
      </c>
      <c r="E59" s="104"/>
    </row>
    <row r="60" spans="1:5" ht="31.5" customHeight="1">
      <c r="A60" s="32" t="s">
        <v>30</v>
      </c>
      <c r="B60" s="41" t="s">
        <v>57</v>
      </c>
      <c r="C60" s="78">
        <v>668</v>
      </c>
      <c r="E60" s="104"/>
    </row>
    <row r="61" spans="1:5" ht="31.5" customHeight="1">
      <c r="A61" s="32" t="s">
        <v>31</v>
      </c>
      <c r="B61" s="41" t="s">
        <v>108</v>
      </c>
      <c r="C61" s="78">
        <v>0</v>
      </c>
      <c r="E61" s="104"/>
    </row>
    <row r="62" spans="1:5" ht="31.5" customHeight="1">
      <c r="A62" s="32" t="s">
        <v>107</v>
      </c>
      <c r="B62" s="41" t="s">
        <v>109</v>
      </c>
      <c r="C62" s="78">
        <v>392</v>
      </c>
      <c r="E62" s="104"/>
    </row>
    <row r="63" spans="1:5" ht="32.25" customHeight="1">
      <c r="A63" s="34" t="s">
        <v>114</v>
      </c>
      <c r="B63" s="46" t="s">
        <v>135</v>
      </c>
      <c r="C63" s="80">
        <v>183</v>
      </c>
      <c r="E63" s="104"/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69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59" sqref="C59:C63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12" t="str">
        <f>NFZ!A1</f>
        <v>ROCZNY PLAN FINANSOWY NARODOWEGO FUNDUSZU ZDROWIA NA ROK 2014</v>
      </c>
      <c r="B1" s="112"/>
      <c r="C1" s="112"/>
    </row>
    <row r="2" spans="1:3" s="51" customFormat="1" ht="33" customHeight="1">
      <c r="A2" s="87" t="s">
        <v>80</v>
      </c>
      <c r="B2" s="87"/>
      <c r="C2" s="102">
        <v>1.034</v>
      </c>
    </row>
    <row r="3" spans="1:3" ht="33" customHeight="1">
      <c r="A3" s="1"/>
      <c r="B3" s="74"/>
      <c r="C3" s="86"/>
    </row>
    <row r="4" spans="1:3" s="6" customFormat="1" ht="33" customHeight="1">
      <c r="A4" s="115" t="s">
        <v>139</v>
      </c>
      <c r="B4" s="115" t="s">
        <v>56</v>
      </c>
      <c r="C4" s="113" t="s">
        <v>204</v>
      </c>
    </row>
    <row r="5" spans="1:3" s="6" customFormat="1" ht="33" customHeight="1">
      <c r="A5" s="115"/>
      <c r="B5" s="115"/>
      <c r="C5" s="114"/>
    </row>
    <row r="6" spans="1:3" s="4" customFormat="1" ht="14.25">
      <c r="A6" s="22">
        <v>1</v>
      </c>
      <c r="B6" s="23">
        <v>2</v>
      </c>
      <c r="C6" s="22">
        <v>3</v>
      </c>
    </row>
    <row r="7" spans="1:3" s="3" customFormat="1" ht="30" customHeight="1">
      <c r="A7" s="24" t="s">
        <v>0</v>
      </c>
      <c r="B7" s="40" t="s">
        <v>175</v>
      </c>
      <c r="C7" s="15">
        <f>C8+C9+C10+C15+C16+C17+C18+C19+C20+C21+C22+C23+C24+C25+C29+C30+C32+C33</f>
        <v>902039</v>
      </c>
    </row>
    <row r="8" spans="1:3" ht="33" customHeight="1">
      <c r="A8" s="30" t="s">
        <v>1</v>
      </c>
      <c r="B8" s="36" t="s">
        <v>140</v>
      </c>
      <c r="C8" s="26">
        <v>0</v>
      </c>
    </row>
    <row r="9" spans="1:3" ht="33" customHeight="1">
      <c r="A9" s="30" t="s">
        <v>2</v>
      </c>
      <c r="B9" s="36" t="s">
        <v>141</v>
      </c>
      <c r="C9" s="26">
        <v>0</v>
      </c>
    </row>
    <row r="10" spans="1:3" ht="33" customHeight="1">
      <c r="A10" s="30" t="s">
        <v>3</v>
      </c>
      <c r="B10" s="36" t="s">
        <v>138</v>
      </c>
      <c r="C10" s="26">
        <v>0</v>
      </c>
    </row>
    <row r="11" spans="1:3" ht="31.5" customHeight="1">
      <c r="A11" s="29" t="s">
        <v>58</v>
      </c>
      <c r="B11" s="35" t="s">
        <v>168</v>
      </c>
      <c r="C11" s="26">
        <v>0</v>
      </c>
    </row>
    <row r="12" spans="1:3" ht="31.5" customHeight="1">
      <c r="A12" s="29" t="s">
        <v>169</v>
      </c>
      <c r="B12" s="35" t="s">
        <v>172</v>
      </c>
      <c r="C12" s="26">
        <v>0</v>
      </c>
    </row>
    <row r="13" spans="1:3" ht="31.5" customHeight="1">
      <c r="A13" s="29" t="s">
        <v>170</v>
      </c>
      <c r="B13" s="35" t="s">
        <v>173</v>
      </c>
      <c r="C13" s="26">
        <v>0</v>
      </c>
    </row>
    <row r="14" spans="1:3" ht="31.5" customHeight="1">
      <c r="A14" s="29" t="s">
        <v>171</v>
      </c>
      <c r="B14" s="35" t="s">
        <v>174</v>
      </c>
      <c r="C14" s="26">
        <v>0</v>
      </c>
    </row>
    <row r="15" spans="1:3" ht="33" customHeight="1">
      <c r="A15" s="30" t="s">
        <v>4</v>
      </c>
      <c r="B15" s="36" t="s">
        <v>146</v>
      </c>
      <c r="C15" s="26">
        <v>0</v>
      </c>
    </row>
    <row r="16" spans="1:3" ht="33" customHeight="1">
      <c r="A16" s="30" t="s">
        <v>5</v>
      </c>
      <c r="B16" s="36" t="s">
        <v>142</v>
      </c>
      <c r="C16" s="26">
        <v>0</v>
      </c>
    </row>
    <row r="17" spans="1:3" ht="33" customHeight="1">
      <c r="A17" s="30" t="s">
        <v>6</v>
      </c>
      <c r="B17" s="36" t="s">
        <v>148</v>
      </c>
      <c r="C17" s="26">
        <v>0</v>
      </c>
    </row>
    <row r="18" spans="1:3" ht="33" customHeight="1">
      <c r="A18" s="30" t="s">
        <v>7</v>
      </c>
      <c r="B18" s="36" t="s">
        <v>147</v>
      </c>
      <c r="C18" s="26">
        <v>0</v>
      </c>
    </row>
    <row r="19" spans="1:3" ht="33" customHeight="1">
      <c r="A19" s="30" t="s">
        <v>8</v>
      </c>
      <c r="B19" s="36" t="s">
        <v>143</v>
      </c>
      <c r="C19" s="26">
        <v>0</v>
      </c>
    </row>
    <row r="20" spans="1:3" ht="33" customHeight="1">
      <c r="A20" s="30" t="s">
        <v>9</v>
      </c>
      <c r="B20" s="36" t="s">
        <v>144</v>
      </c>
      <c r="C20" s="26">
        <v>0</v>
      </c>
    </row>
    <row r="21" spans="1:3" ht="33" customHeight="1">
      <c r="A21" s="30" t="s">
        <v>10</v>
      </c>
      <c r="B21" s="36" t="s">
        <v>149</v>
      </c>
      <c r="C21" s="26">
        <v>0</v>
      </c>
    </row>
    <row r="22" spans="1:3" ht="46.5" customHeight="1">
      <c r="A22" s="30" t="s">
        <v>11</v>
      </c>
      <c r="B22" s="36" t="s">
        <v>145</v>
      </c>
      <c r="C22" s="26">
        <v>0</v>
      </c>
    </row>
    <row r="23" spans="1:3" ht="33" customHeight="1">
      <c r="A23" s="30" t="s">
        <v>12</v>
      </c>
      <c r="B23" s="36" t="s">
        <v>198</v>
      </c>
      <c r="C23" s="26">
        <v>0</v>
      </c>
    </row>
    <row r="24" spans="1:3" ht="33" customHeight="1">
      <c r="A24" s="30" t="s">
        <v>13</v>
      </c>
      <c r="B24" s="36" t="s">
        <v>176</v>
      </c>
      <c r="C24" s="26">
        <v>0</v>
      </c>
    </row>
    <row r="25" spans="1:3" ht="33" customHeight="1">
      <c r="A25" s="31" t="s">
        <v>14</v>
      </c>
      <c r="B25" s="76" t="s">
        <v>177</v>
      </c>
      <c r="C25" s="26">
        <f>C26+C27+C28</f>
        <v>0</v>
      </c>
    </row>
    <row r="26" spans="1:3" ht="31.5">
      <c r="A26" s="29" t="s">
        <v>150</v>
      </c>
      <c r="B26" s="35" t="s">
        <v>179</v>
      </c>
      <c r="C26" s="26">
        <v>0</v>
      </c>
    </row>
    <row r="27" spans="1:3" ht="31.5" customHeight="1">
      <c r="A27" s="29" t="s">
        <v>178</v>
      </c>
      <c r="B27" s="35" t="s">
        <v>181</v>
      </c>
      <c r="C27" s="26">
        <v>0</v>
      </c>
    </row>
    <row r="28" spans="1:3" ht="31.5" customHeight="1">
      <c r="A28" s="29" t="s">
        <v>182</v>
      </c>
      <c r="B28" s="35" t="s">
        <v>180</v>
      </c>
      <c r="C28" s="26">
        <v>0</v>
      </c>
    </row>
    <row r="29" spans="1:3" ht="33" customHeight="1">
      <c r="A29" s="32" t="s">
        <v>15</v>
      </c>
      <c r="B29" s="37" t="s">
        <v>126</v>
      </c>
      <c r="C29" s="26">
        <v>516610</v>
      </c>
    </row>
    <row r="30" spans="1:3" ht="33" customHeight="1">
      <c r="A30" s="32" t="s">
        <v>123</v>
      </c>
      <c r="B30" s="38" t="s">
        <v>183</v>
      </c>
      <c r="C30" s="26">
        <v>385429</v>
      </c>
    </row>
    <row r="31" spans="1:3" ht="31.5" customHeight="1">
      <c r="A31" s="29" t="s">
        <v>184</v>
      </c>
      <c r="B31" s="35" t="s">
        <v>200</v>
      </c>
      <c r="C31" s="26">
        <v>0</v>
      </c>
    </row>
    <row r="32" spans="1:3" ht="33" customHeight="1">
      <c r="A32" s="32" t="s">
        <v>124</v>
      </c>
      <c r="B32" s="38" t="s">
        <v>127</v>
      </c>
      <c r="C32" s="26">
        <v>0</v>
      </c>
    </row>
    <row r="33" spans="1:3" ht="33" customHeight="1">
      <c r="A33" s="32" t="s">
        <v>125</v>
      </c>
      <c r="B33" s="38" t="s">
        <v>199</v>
      </c>
      <c r="C33" s="26">
        <v>0</v>
      </c>
    </row>
    <row r="34" spans="1:3" s="5" customFormat="1" ht="31.5" customHeight="1">
      <c r="A34" s="33" t="s">
        <v>60</v>
      </c>
      <c r="B34" s="39" t="s">
        <v>61</v>
      </c>
      <c r="C34" s="93">
        <v>0</v>
      </c>
    </row>
    <row r="35" spans="1:3" s="5" customFormat="1" ht="31.5" customHeight="1">
      <c r="A35" s="33" t="s">
        <v>59</v>
      </c>
      <c r="B35" s="39" t="s">
        <v>62</v>
      </c>
      <c r="C35" s="94">
        <v>0</v>
      </c>
    </row>
    <row r="36" spans="1:3" s="5" customFormat="1" ht="42.75" customHeight="1">
      <c r="A36" s="33" t="s">
        <v>185</v>
      </c>
      <c r="B36" s="39" t="s">
        <v>186</v>
      </c>
      <c r="C36" s="81">
        <f>C12+C14+C25+C31</f>
        <v>0</v>
      </c>
    </row>
    <row r="37" spans="1:3" s="3" customFormat="1" ht="30" customHeight="1">
      <c r="A37" s="27" t="s">
        <v>16</v>
      </c>
      <c r="B37" s="47" t="s">
        <v>196</v>
      </c>
      <c r="C37" s="25">
        <f>C38+C39+C40+C48+C50+C56+C57+C55</f>
        <v>212374</v>
      </c>
    </row>
    <row r="38" spans="1:3" ht="28.5" customHeight="1">
      <c r="A38" s="32" t="s">
        <v>17</v>
      </c>
      <c r="B38" s="41" t="s">
        <v>18</v>
      </c>
      <c r="C38" s="82">
        <v>4992</v>
      </c>
    </row>
    <row r="39" spans="1:3" ht="28.5" customHeight="1">
      <c r="A39" s="32" t="s">
        <v>19</v>
      </c>
      <c r="B39" s="41" t="s">
        <v>20</v>
      </c>
      <c r="C39" s="82">
        <v>99953</v>
      </c>
    </row>
    <row r="40" spans="1:3" ht="28.5" customHeight="1">
      <c r="A40" s="32" t="s">
        <v>21</v>
      </c>
      <c r="B40" s="42" t="s">
        <v>32</v>
      </c>
      <c r="C40" s="82">
        <f>C41+C43+C44+C45+C46+C47</f>
        <v>481</v>
      </c>
    </row>
    <row r="41" spans="1:3" ht="28.5" customHeight="1">
      <c r="A41" s="43" t="s">
        <v>40</v>
      </c>
      <c r="B41" s="44" t="s">
        <v>33</v>
      </c>
      <c r="C41" s="82">
        <v>43</v>
      </c>
    </row>
    <row r="42" spans="1:3" ht="28.5" customHeight="1">
      <c r="A42" s="43" t="s">
        <v>41</v>
      </c>
      <c r="B42" s="45" t="s">
        <v>34</v>
      </c>
      <c r="C42" s="82">
        <v>43</v>
      </c>
    </row>
    <row r="43" spans="1:3" ht="28.5" customHeight="1">
      <c r="A43" s="43" t="s">
        <v>42</v>
      </c>
      <c r="B43" s="44" t="s">
        <v>35</v>
      </c>
      <c r="C43" s="82">
        <v>30</v>
      </c>
    </row>
    <row r="44" spans="1:3" ht="28.5" customHeight="1">
      <c r="A44" s="43" t="s">
        <v>43</v>
      </c>
      <c r="B44" s="44" t="s">
        <v>36</v>
      </c>
      <c r="C44" s="82">
        <v>17</v>
      </c>
    </row>
    <row r="45" spans="1:3" ht="28.5" customHeight="1">
      <c r="A45" s="43" t="s">
        <v>44</v>
      </c>
      <c r="B45" s="44" t="s">
        <v>37</v>
      </c>
      <c r="C45" s="82">
        <v>0</v>
      </c>
    </row>
    <row r="46" spans="1:3" ht="28.5" customHeight="1">
      <c r="A46" s="43" t="s">
        <v>45</v>
      </c>
      <c r="B46" s="44" t="s">
        <v>38</v>
      </c>
      <c r="C46" s="82">
        <v>351</v>
      </c>
    </row>
    <row r="47" spans="1:3" ht="28.5" customHeight="1">
      <c r="A47" s="43" t="s">
        <v>46</v>
      </c>
      <c r="B47" s="44" t="s">
        <v>39</v>
      </c>
      <c r="C47" s="82">
        <v>40</v>
      </c>
    </row>
    <row r="48" spans="1:3" ht="28.5" customHeight="1">
      <c r="A48" s="32" t="s">
        <v>22</v>
      </c>
      <c r="B48" s="41" t="s">
        <v>187</v>
      </c>
      <c r="C48" s="82">
        <v>32395</v>
      </c>
    </row>
    <row r="49" spans="1:3" ht="28.5" customHeight="1">
      <c r="A49" s="43" t="s">
        <v>188</v>
      </c>
      <c r="B49" s="44" t="s">
        <v>189</v>
      </c>
      <c r="C49" s="82">
        <v>297</v>
      </c>
    </row>
    <row r="50" spans="1:3" ht="28.5" customHeight="1">
      <c r="A50" s="32" t="s">
        <v>23</v>
      </c>
      <c r="B50" s="42" t="s">
        <v>55</v>
      </c>
      <c r="C50" s="82">
        <f>C51+C52+C53+C54</f>
        <v>8120</v>
      </c>
    </row>
    <row r="51" spans="1:3" ht="28.5" customHeight="1">
      <c r="A51" s="43" t="s">
        <v>51</v>
      </c>
      <c r="B51" s="44" t="s">
        <v>47</v>
      </c>
      <c r="C51" s="82">
        <v>5569</v>
      </c>
    </row>
    <row r="52" spans="1:3" ht="28.5" customHeight="1">
      <c r="A52" s="43" t="s">
        <v>52</v>
      </c>
      <c r="B52" s="44" t="s">
        <v>48</v>
      </c>
      <c r="C52" s="82">
        <v>794</v>
      </c>
    </row>
    <row r="53" spans="1:3" ht="28.5" customHeight="1">
      <c r="A53" s="43" t="s">
        <v>53</v>
      </c>
      <c r="B53" s="44" t="s">
        <v>49</v>
      </c>
      <c r="C53" s="82">
        <v>0</v>
      </c>
    </row>
    <row r="54" spans="1:3" ht="28.5" customHeight="1">
      <c r="A54" s="43" t="s">
        <v>54</v>
      </c>
      <c r="B54" s="44" t="s">
        <v>50</v>
      </c>
      <c r="C54" s="82">
        <v>1757</v>
      </c>
    </row>
    <row r="55" spans="1:3" ht="28.5" customHeight="1">
      <c r="A55" s="32" t="s">
        <v>24</v>
      </c>
      <c r="B55" s="41" t="s">
        <v>25</v>
      </c>
      <c r="C55" s="82">
        <v>50</v>
      </c>
    </row>
    <row r="56" spans="1:3" ht="28.5" customHeight="1">
      <c r="A56" s="32" t="s">
        <v>26</v>
      </c>
      <c r="B56" s="41" t="s">
        <v>190</v>
      </c>
      <c r="C56" s="26">
        <v>64328</v>
      </c>
    </row>
    <row r="57" spans="1:3" ht="28.5" customHeight="1">
      <c r="A57" s="32" t="s">
        <v>27</v>
      </c>
      <c r="B57" s="41" t="s">
        <v>28</v>
      </c>
      <c r="C57" s="82">
        <v>2055</v>
      </c>
    </row>
    <row r="58" spans="1:3" s="3" customFormat="1" ht="30" customHeight="1">
      <c r="A58" s="34" t="s">
        <v>29</v>
      </c>
      <c r="B58" s="46" t="s">
        <v>191</v>
      </c>
      <c r="C58" s="28">
        <f>C59+C60+C61+C62</f>
        <v>6455</v>
      </c>
    </row>
    <row r="59" spans="1:3" ht="42" customHeight="1">
      <c r="A59" s="32" t="s">
        <v>106</v>
      </c>
      <c r="B59" s="41" t="s">
        <v>128</v>
      </c>
      <c r="C59" s="82">
        <v>500</v>
      </c>
    </row>
    <row r="60" spans="1:3" ht="31.5" customHeight="1">
      <c r="A60" s="32" t="s">
        <v>30</v>
      </c>
      <c r="B60" s="41" t="s">
        <v>57</v>
      </c>
      <c r="C60" s="82">
        <v>400</v>
      </c>
    </row>
    <row r="61" spans="1:3" ht="31.5" customHeight="1">
      <c r="A61" s="32" t="s">
        <v>31</v>
      </c>
      <c r="B61" s="41" t="s">
        <v>108</v>
      </c>
      <c r="C61" s="82">
        <v>5248</v>
      </c>
    </row>
    <row r="62" spans="1:3" ht="31.5" customHeight="1">
      <c r="A62" s="32" t="s">
        <v>107</v>
      </c>
      <c r="B62" s="41" t="s">
        <v>109</v>
      </c>
      <c r="C62" s="82">
        <v>307</v>
      </c>
    </row>
    <row r="63" spans="1:3" ht="32.25" customHeight="1">
      <c r="A63" s="34" t="s">
        <v>114</v>
      </c>
      <c r="B63" s="46" t="s">
        <v>135</v>
      </c>
      <c r="C63" s="28">
        <v>30182</v>
      </c>
    </row>
    <row r="69" ht="12.75">
      <c r="C69" s="84"/>
    </row>
  </sheetData>
  <sheetProtection/>
  <mergeCells count="4">
    <mergeCell ref="A1:C1"/>
    <mergeCell ref="C4:C5"/>
    <mergeCell ref="A4:A5"/>
    <mergeCell ref="B4:B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68"/>
  <sheetViews>
    <sheetView showGridLines="0" view="pageBreakPreview" zoomScale="55" zoomScaleNormal="60" zoomScaleSheetLayoutView="55" zoomScalePageLayoutView="0" workbookViewId="0" topLeftCell="A1">
      <pane xSplit="2" ySplit="7" topLeftCell="C8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7" sqref="C7"/>
    </sheetView>
  </sheetViews>
  <sheetFormatPr defaultColWidth="9.00390625" defaultRowHeight="12.75"/>
  <cols>
    <col min="1" max="1" width="9.25390625" style="2" bestFit="1" customWidth="1"/>
    <col min="2" max="2" width="128.75390625" style="2" customWidth="1"/>
    <col min="3" max="3" width="25.75390625" style="2" customWidth="1"/>
    <col min="4" max="4" width="9.125" style="2" customWidth="1"/>
    <col min="5" max="5" width="10.375" style="2" bestFit="1" customWidth="1"/>
    <col min="6" max="16384" width="9.125" style="2" customWidth="1"/>
  </cols>
  <sheetData>
    <row r="1" spans="1:3" s="49" customFormat="1" ht="54.75" customHeight="1">
      <c r="A1" s="112" t="str">
        <f>NFZ!A1</f>
        <v>ROCZNY PLAN FINANSOWY NARODOWEGO FUNDUSZU ZDROWIA NA ROK 2014</v>
      </c>
      <c r="B1" s="112"/>
      <c r="C1" s="112"/>
    </row>
    <row r="2" spans="1:3" s="51" customFormat="1" ht="33" customHeight="1">
      <c r="A2" s="87" t="s">
        <v>79</v>
      </c>
      <c r="B2" s="87"/>
      <c r="C2" s="103"/>
    </row>
    <row r="3" spans="1:3" ht="33" customHeight="1">
      <c r="A3" s="1"/>
      <c r="B3" s="74"/>
      <c r="C3" s="85"/>
    </row>
    <row r="4" spans="1:3" s="6" customFormat="1" ht="33" customHeight="1">
      <c r="A4" s="116" t="s">
        <v>139</v>
      </c>
      <c r="B4" s="115" t="s">
        <v>56</v>
      </c>
      <c r="C4" s="113" t="s">
        <v>205</v>
      </c>
    </row>
    <row r="5" spans="1:3" s="6" customFormat="1" ht="33" customHeight="1">
      <c r="A5" s="115"/>
      <c r="B5" s="115"/>
      <c r="C5" s="114"/>
    </row>
    <row r="6" spans="1:3" s="4" customFormat="1" ht="14.25">
      <c r="A6" s="22">
        <v>1</v>
      </c>
      <c r="B6" s="23">
        <v>2</v>
      </c>
      <c r="C6" s="22">
        <v>3</v>
      </c>
    </row>
    <row r="7" spans="1:5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62741696</v>
      </c>
      <c r="E7" s="106"/>
    </row>
    <row r="8" spans="1:3" ht="33" customHeight="1">
      <c r="A8" s="30" t="s">
        <v>1</v>
      </c>
      <c r="B8" s="76" t="s">
        <v>140</v>
      </c>
      <c r="C8" s="78">
        <f>Dolnośląski!C8+KujawskoPomorski!C8+Lubelski!C8+Lubuski!C8+Łódzki!C8+Małopolski!C8+Mazowiecki!C8+Opolski!C8+Podkarpacki!C8+Podlaski!C8+Pomorski!C8+Śląski!C8+Świętokrzyski!C8+WarmińskoMazurski!C8+Wielkopolski!C8+Zachodniopomorski!C8</f>
        <v>7700337</v>
      </c>
    </row>
    <row r="9" spans="1:3" ht="33" customHeight="1">
      <c r="A9" s="30" t="s">
        <v>2</v>
      </c>
      <c r="B9" s="76" t="s">
        <v>141</v>
      </c>
      <c r="C9" s="78">
        <f>Dolnośląski!C9+KujawskoPomorski!C9+Lubelski!C9+Lubuski!C9+Łódzki!C9+Małopolski!C9+Mazowiecki!C9+Opolski!C9+Podkarpacki!C9+Podlaski!C9+Pomorski!C9+Śląski!C9+Świętokrzyski!C9+WarmińskoMazurski!C9+Wielkopolski!C9+Zachodniopomorski!C9</f>
        <v>5309552</v>
      </c>
    </row>
    <row r="10" spans="1:3" ht="33" customHeight="1">
      <c r="A10" s="30" t="s">
        <v>3</v>
      </c>
      <c r="B10" s="76" t="s">
        <v>138</v>
      </c>
      <c r="C10" s="78">
        <f>Dolnośląski!C10+KujawskoPomorski!C10+Lubelski!C10+Lubuski!C10+Łódzki!C10+Małopolski!C10+Mazowiecki!C10+Opolski!C10+Podkarpacki!C10+Podlaski!C10+Pomorski!C10+Śląski!C10+Świętokrzyski!C10+WarmińskoMazurski!C10+Wielkopolski!C10+Zachodniopomorski!C10</f>
        <v>30362212</v>
      </c>
    </row>
    <row r="11" spans="1:3" ht="31.5" customHeight="1">
      <c r="A11" s="77" t="s">
        <v>58</v>
      </c>
      <c r="B11" s="88" t="s">
        <v>168</v>
      </c>
      <c r="C11" s="78">
        <f>Dolnośląski!C11+KujawskoPomorski!C11+Lubelski!C11+Lubuski!C11+Łódzki!C11+Małopolski!C11+Mazowiecki!C11+Opolski!C11+Podkarpacki!C11+Podlaski!C11+Pomorski!C11+Śląski!C11+Świętokrzyski!C11+WarmińskoMazurski!C11+Wielkopolski!C11+Zachodniopomorski!C11</f>
        <v>2593337</v>
      </c>
    </row>
    <row r="12" spans="1:3" ht="31.5" customHeight="1">
      <c r="A12" s="77" t="s">
        <v>169</v>
      </c>
      <c r="B12" s="88" t="s">
        <v>172</v>
      </c>
      <c r="C12" s="78">
        <f>Dolnośląski!C12+KujawskoPomorski!C12+Lubelski!C12+Lubuski!C12+Łódzki!C12+Małopolski!C12+Mazowiecki!C12+Opolski!C12+Podkarpacki!C12+Podlaski!C12+Pomorski!C12+Śląski!C12+Świętokrzyski!C12+WarmińskoMazurski!C12+Wielkopolski!C12+Zachodniopomorski!C12</f>
        <v>2367396</v>
      </c>
    </row>
    <row r="13" spans="1:3" ht="31.5" customHeight="1">
      <c r="A13" s="77" t="s">
        <v>170</v>
      </c>
      <c r="B13" s="88" t="s">
        <v>173</v>
      </c>
      <c r="C13" s="78">
        <f>Dolnośląski!C13+KujawskoPomorski!C13+Lubelski!C13+Lubuski!C13+Łódzki!C13+Małopolski!C13+Mazowiecki!C13+Opolski!C13+Podkarpacki!C13+Podlaski!C13+Pomorski!C13+Śląski!C13+Świętokrzyski!C13+WarmińskoMazurski!C13+Wielkopolski!C13+Zachodniopomorski!C13</f>
        <v>1299825</v>
      </c>
    </row>
    <row r="14" spans="1:3" ht="31.5" customHeight="1">
      <c r="A14" s="77" t="s">
        <v>171</v>
      </c>
      <c r="B14" s="88" t="s">
        <v>174</v>
      </c>
      <c r="C14" s="78">
        <f>Dolnośląski!C14+KujawskoPomorski!C14+Lubelski!C14+Lubuski!C14+Łódzki!C14+Małopolski!C14+Mazowiecki!C14+Opolski!C14+Podkarpacki!C14+Podlaski!C14+Pomorski!C14+Śląski!C14+Świętokrzyski!C14+WarmińskoMazurski!C14+Wielkopolski!C14+Zachodniopomorski!C14</f>
        <v>516741</v>
      </c>
    </row>
    <row r="15" spans="1:3" ht="33" customHeight="1">
      <c r="A15" s="30" t="s">
        <v>4</v>
      </c>
      <c r="B15" s="76" t="s">
        <v>146</v>
      </c>
      <c r="C15" s="78">
        <f>Dolnośląski!C15+KujawskoPomorski!C15+Lubelski!C15+Lubuski!C15+Łódzki!C15+Małopolski!C15+Mazowiecki!C15+Opolski!C15+Podkarpacki!C15+Podlaski!C15+Pomorski!C15+Śląski!C15+Świętokrzyski!C15+WarmińskoMazurski!C15+Wielkopolski!C15+Zachodniopomorski!C15</f>
        <v>2324696</v>
      </c>
    </row>
    <row r="16" spans="1:3" ht="33" customHeight="1">
      <c r="A16" s="30" t="s">
        <v>5</v>
      </c>
      <c r="B16" s="76" t="s">
        <v>142</v>
      </c>
      <c r="C16" s="78">
        <f>Dolnośląski!C16+KujawskoPomorski!C16+Lubelski!C16+Lubuski!C16+Łódzki!C16+Małopolski!C16+Mazowiecki!C16+Opolski!C16+Podkarpacki!C16+Podlaski!C16+Pomorski!C16+Śląski!C16+Świętokrzyski!C16+WarmińskoMazurski!C16+Wielkopolski!C16+Zachodniopomorski!C16</f>
        <v>2087271</v>
      </c>
    </row>
    <row r="17" spans="1:3" ht="33" customHeight="1">
      <c r="A17" s="30" t="s">
        <v>6</v>
      </c>
      <c r="B17" s="76" t="s">
        <v>148</v>
      </c>
      <c r="C17" s="78">
        <f>Dolnośląski!C17+KujawskoPomorski!C17+Lubelski!C17+Lubuski!C17+Łódzki!C17+Małopolski!C17+Mazowiecki!C17+Opolski!C17+Podkarpacki!C17+Podlaski!C17+Pomorski!C17+Śląski!C17+Świętokrzyski!C17+WarmińskoMazurski!C17+Wielkopolski!C17+Zachodniopomorski!C17</f>
        <v>1097506</v>
      </c>
    </row>
    <row r="18" spans="1:3" ht="33" customHeight="1">
      <c r="A18" s="30" t="s">
        <v>7</v>
      </c>
      <c r="B18" s="76" t="s">
        <v>147</v>
      </c>
      <c r="C18" s="78">
        <f>Dolnośląski!C18+KujawskoPomorski!C18+Lubelski!C18+Lubuski!C18+Łódzki!C18+Małopolski!C18+Mazowiecki!C18+Opolski!C18+Podkarpacki!C18+Podlaski!C18+Pomorski!C18+Śląski!C18+Świętokrzyski!C18+WarmińskoMazurski!C18+Wielkopolski!C18+Zachodniopomorski!C18</f>
        <v>365013</v>
      </c>
    </row>
    <row r="19" spans="1:3" ht="33" customHeight="1">
      <c r="A19" s="30" t="s">
        <v>8</v>
      </c>
      <c r="B19" s="76" t="s">
        <v>143</v>
      </c>
      <c r="C19" s="78">
        <f>Dolnośląski!C19+KujawskoPomorski!C19+Lubelski!C19+Lubuski!C19+Łódzki!C19+Małopolski!C19+Mazowiecki!C19+Opolski!C19+Podkarpacki!C19+Podlaski!C19+Pomorski!C19+Śląski!C19+Świętokrzyski!C19+WarmińskoMazurski!C19+Wielkopolski!C19+Zachodniopomorski!C19</f>
        <v>1795081</v>
      </c>
    </row>
    <row r="20" spans="1:3" ht="33" customHeight="1">
      <c r="A20" s="30" t="s">
        <v>9</v>
      </c>
      <c r="B20" s="76" t="s">
        <v>144</v>
      </c>
      <c r="C20" s="78">
        <f>Dolnośląski!C20+KujawskoPomorski!C20+Lubelski!C20+Lubuski!C20+Łódzki!C20+Małopolski!C20+Mazowiecki!C20+Opolski!C20+Podkarpacki!C20+Podlaski!C20+Pomorski!C20+Śląski!C20+Świętokrzyski!C20+WarmińskoMazurski!C20+Wielkopolski!C20+Zachodniopomorski!C20</f>
        <v>618157</v>
      </c>
    </row>
    <row r="21" spans="1:3" ht="33" customHeight="1">
      <c r="A21" s="30" t="s">
        <v>10</v>
      </c>
      <c r="B21" s="76" t="s">
        <v>149</v>
      </c>
      <c r="C21" s="78">
        <f>Dolnośląski!C21+KujawskoPomorski!C21+Lubelski!C21+Lubuski!C21+Łódzki!C21+Małopolski!C21+Mazowiecki!C21+Opolski!C21+Podkarpacki!C21+Podlaski!C21+Pomorski!C21+Śląski!C21+Świętokrzyski!C21+WarmińskoMazurski!C21+Wielkopolski!C21+Zachodniopomorski!C21</f>
        <v>46464</v>
      </c>
    </row>
    <row r="22" spans="1:3" ht="46.5" customHeight="1">
      <c r="A22" s="30" t="s">
        <v>11</v>
      </c>
      <c r="B22" s="76" t="s">
        <v>145</v>
      </c>
      <c r="C22" s="78">
        <f>Dolnośląski!C22+KujawskoPomorski!C22+Lubelski!C22+Lubuski!C22+Łódzki!C22+Małopolski!C22+Mazowiecki!C22+Opolski!C22+Podkarpacki!C22+Podlaski!C22+Pomorski!C22+Śląski!C22+Świętokrzyski!C22+WarmińskoMazurski!C22+Wielkopolski!C22+Zachodniopomorski!C22</f>
        <v>175707</v>
      </c>
    </row>
    <row r="23" spans="1:3" ht="33" customHeight="1">
      <c r="A23" s="30" t="s">
        <v>12</v>
      </c>
      <c r="B23" s="76" t="s">
        <v>198</v>
      </c>
      <c r="C23" s="78">
        <f>Dolnośląski!C23+KujawskoPomorski!C23+Lubelski!C23+Lubuski!C23+Łódzki!C23+Małopolski!C23+Mazowiecki!C23+Opolski!C23+Podkarpacki!C23+Podlaski!C23+Pomorski!C23+Śląski!C23+Świętokrzyski!C23+WarmińskoMazurski!C23+Wielkopolski!C23+Zachodniopomorski!C23</f>
        <v>1707567</v>
      </c>
    </row>
    <row r="24" spans="1:3" ht="33" customHeight="1">
      <c r="A24" s="30" t="s">
        <v>13</v>
      </c>
      <c r="B24" s="76" t="s">
        <v>176</v>
      </c>
      <c r="C24" s="78">
        <f>Dolnośląski!C24+KujawskoPomorski!C24+Lubelski!C24+Lubuski!C24+Łódzki!C24+Małopolski!C24+Mazowiecki!C24+Opolski!C24+Podkarpacki!C24+Podlaski!C24+Pomorski!C24+Śląski!C24+Świętokrzyski!C24+WarmińskoMazurski!C24+Wielkopolski!C24+Zachodniopomorski!C24</f>
        <v>820244</v>
      </c>
    </row>
    <row r="25" spans="1:3" ht="33" customHeight="1">
      <c r="A25" s="31" t="s">
        <v>14</v>
      </c>
      <c r="B25" s="76" t="s">
        <v>177</v>
      </c>
      <c r="C25" s="78">
        <f>Dolnośląski!C25+KujawskoPomorski!C25+Lubelski!C25+Lubuski!C25+Łódzki!C25+Małopolski!C25+Mazowiecki!C25+Opolski!C25+Podkarpacki!C25+Podlaski!C25+Pomorski!C25+Śląski!C25+Świętokrzyski!C25+WarmińskoMazurski!C25+Wielkopolski!C25+Zachodniopomorski!C25</f>
        <v>8016946</v>
      </c>
    </row>
    <row r="26" spans="1:3" ht="31.5">
      <c r="A26" s="29" t="s">
        <v>150</v>
      </c>
      <c r="B26" s="88" t="s">
        <v>179</v>
      </c>
      <c r="C26" s="78">
        <f>Dolnośląski!C26+KujawskoPomorski!C26+Lubelski!C26+Lubuski!C26+Łódzki!C26+Małopolski!C26+Mazowiecki!C26+Opolski!C26+Podkarpacki!C26+Podlaski!C26+Pomorski!C26+Śląski!C26+Świętokrzyski!C26+WarmińskoMazurski!C26+Wielkopolski!C26+Zachodniopomorski!C26</f>
        <v>7975611</v>
      </c>
    </row>
    <row r="27" spans="1:3" ht="31.5" customHeight="1">
      <c r="A27" s="77" t="s">
        <v>178</v>
      </c>
      <c r="B27" s="88" t="s">
        <v>181</v>
      </c>
      <c r="C27" s="78">
        <f>Dolnośląski!C27+KujawskoPomorski!C27+Lubelski!C27+Lubuski!C27+Łódzki!C27+Małopolski!C27+Mazowiecki!C27+Opolski!C27+Podkarpacki!C27+Podlaski!C27+Pomorski!C27+Śląski!C27+Świętokrzyski!C27+WarmińskoMazurski!C27+Wielkopolski!C27+Zachodniopomorski!C27</f>
        <v>31089</v>
      </c>
    </row>
    <row r="28" spans="1:3" ht="31.5" customHeight="1">
      <c r="A28" s="77" t="s">
        <v>182</v>
      </c>
      <c r="B28" s="88" t="s">
        <v>180</v>
      </c>
      <c r="C28" s="78">
        <f>Dolnośląski!C28+KujawskoPomorski!C28+Lubelski!C28+Lubuski!C28+Łódzki!C28+Małopolski!C28+Mazowiecki!C28+Opolski!C28+Podkarpacki!C28+Podlaski!C28+Pomorski!C28+Śląski!C28+Świętokrzyski!C28+WarmińskoMazurski!C28+Wielkopolski!C28+Zachodniopomorski!C28</f>
        <v>10246</v>
      </c>
    </row>
    <row r="29" spans="1:3" ht="33" customHeight="1">
      <c r="A29" s="32" t="s">
        <v>15</v>
      </c>
      <c r="B29" s="37" t="s">
        <v>126</v>
      </c>
      <c r="C29" s="78">
        <f>Dolnośląski!C29+KujawskoPomorski!C29+Lubelski!C29+Lubuski!C29+Łódzki!C29+Małopolski!C29+Mazowiecki!C29+Opolski!C29+Podkarpacki!C29+Podlaski!C29+Pomorski!C29+Śląski!C29+Świętokrzyski!C29+WarmińskoMazurski!C29+Wielkopolski!C29+Zachodniopomorski!C29</f>
        <v>0</v>
      </c>
    </row>
    <row r="30" spans="1:3" ht="33" customHeight="1">
      <c r="A30" s="32" t="s">
        <v>123</v>
      </c>
      <c r="B30" s="41" t="s">
        <v>183</v>
      </c>
      <c r="C30" s="78">
        <f>Dolnośląski!C30+KujawskoPomorski!C30+Lubelski!C30+Lubuski!C30+Łódzki!C30+Małopolski!C30+Mazowiecki!C30+Opolski!C30+Podkarpacki!C30+Podlaski!C30+Pomorski!C30+Śląski!C30+Świętokrzyski!C30+WarmińskoMazurski!C30+Wielkopolski!C30+Zachodniopomorski!C30</f>
        <v>0</v>
      </c>
    </row>
    <row r="31" spans="1:3" ht="31.5" customHeight="1">
      <c r="A31" s="77" t="s">
        <v>184</v>
      </c>
      <c r="B31" s="88" t="s">
        <v>200</v>
      </c>
      <c r="C31" s="78">
        <f>Dolnośląski!C31+KujawskoPomorski!C31+Lubelski!C31+Lubuski!C31+Łódzki!C31+Małopolski!C31+Mazowiecki!C31+Opolski!C31+Podkarpacki!C31+Podlaski!C31+Pomorski!C31+Śląski!C31+Świętokrzyski!C31+WarmińskoMazurski!C31+Wielkopolski!C31+Zachodniopomorski!C31</f>
        <v>0</v>
      </c>
    </row>
    <row r="32" spans="1:3" ht="33" customHeight="1">
      <c r="A32" s="32" t="s">
        <v>124</v>
      </c>
      <c r="B32" s="38" t="s">
        <v>127</v>
      </c>
      <c r="C32" s="78">
        <f>Dolnośląski!C32+KujawskoPomorski!C32+Lubelski!C32+Lubuski!C32+Łódzki!C32+Małopolski!C32+Mazowiecki!C32+Opolski!C32+Podkarpacki!C32+Podlaski!C32+Pomorski!C32+Śląski!C32+Świętokrzyski!C32+WarmińskoMazurski!C32+Wielkopolski!C32+Zachodniopomorski!C32</f>
        <v>0</v>
      </c>
    </row>
    <row r="33" spans="1:3" ht="33" customHeight="1">
      <c r="A33" s="32" t="s">
        <v>125</v>
      </c>
      <c r="B33" s="41" t="s">
        <v>199</v>
      </c>
      <c r="C33" s="78">
        <f>Dolnośląski!C33+KujawskoPomorski!C33+Lubelski!C33+Lubuski!C33+Łódzki!C33+Małopolski!C33+Mazowiecki!C33+Opolski!C33+Podkarpacki!C33+Podlaski!C33+Pomorski!C33+Śląski!C33+Świętokrzyski!C33+WarmińskoMazurski!C33+Wielkopolski!C33+Zachodniopomorski!C33</f>
        <v>314943</v>
      </c>
    </row>
    <row r="34" spans="1:3" s="5" customFormat="1" ht="31.5" customHeight="1">
      <c r="A34" s="33" t="s">
        <v>60</v>
      </c>
      <c r="B34" s="39" t="s">
        <v>61</v>
      </c>
      <c r="C34" s="79">
        <f>Dolnośląski!C34+KujawskoPomorski!C34+Lubelski!C34+Lubuski!C34+Łódzki!C34+Małopolski!C34+Mazowiecki!C34+Opolski!C34+Podkarpacki!C34+Podlaski!C34+Pomorski!C34+Śląski!C34+Świętokrzyski!C34+WarmińskoMazurski!C34+Wielkopolski!C34+Zachodniopomorski!C34</f>
        <v>0</v>
      </c>
    </row>
    <row r="35" spans="1:3" s="5" customFormat="1" ht="31.5" customHeight="1">
      <c r="A35" s="33" t="s">
        <v>59</v>
      </c>
      <c r="B35" s="39" t="s">
        <v>62</v>
      </c>
      <c r="C35" s="79">
        <f>Dolnośląski!C35+KujawskoPomorski!C35+Lubelski!C35+Lubuski!C35+Łódzki!C35+Małopolski!C35+Mazowiecki!C35+Opolski!C35+Podkarpacki!C35+Podlaski!C35+Pomorski!C35+Śląski!C35+Świętokrzyski!C35+WarmińskoMazurski!C35+Wielkopolski!C35+Zachodniopomorski!C35</f>
        <v>1839959</v>
      </c>
    </row>
    <row r="36" spans="1:3" s="5" customFormat="1" ht="42.75" customHeight="1">
      <c r="A36" s="33" t="s">
        <v>185</v>
      </c>
      <c r="B36" s="39" t="s">
        <v>186</v>
      </c>
      <c r="C36" s="79">
        <f>Dolnośląski!C36+KujawskoPomorski!C36+Lubelski!C36+Lubuski!C36+Łódzki!C36+Małopolski!C36+Mazowiecki!C36+Opolski!C36+Podkarpacki!C36+Podlaski!C36+Pomorski!C36+Śląski!C36+Świętokrzyski!C36+WarmińskoMazurski!C36+Wielkopolski!C36+Zachodniopomorski!C36</f>
        <v>10901083</v>
      </c>
    </row>
    <row r="37" spans="1:3" s="3" customFormat="1" ht="30" customHeight="1">
      <c r="A37" s="27" t="s">
        <v>16</v>
      </c>
      <c r="B37" s="46" t="s">
        <v>196</v>
      </c>
      <c r="C37" s="25">
        <f>C38+C39+C40+C48+C50+C56+C57+C55</f>
        <v>491395</v>
      </c>
    </row>
    <row r="38" spans="1:3" ht="28.5" customHeight="1">
      <c r="A38" s="32" t="s">
        <v>17</v>
      </c>
      <c r="B38" s="41" t="s">
        <v>18</v>
      </c>
      <c r="C38" s="75">
        <f>Dolnośląski!C38+KujawskoPomorski!C38+Lubelski!C38+Lubuski!C38+Łódzki!C38+Małopolski!C38+Mazowiecki!C38+Opolski!C38+Podkarpacki!C38+Podlaski!C38+Pomorski!C38+Śląski!C38+Świętokrzyski!C38+WarmińskoMazurski!C38+Wielkopolski!C38+Zachodniopomorski!C38</f>
        <v>23773</v>
      </c>
    </row>
    <row r="39" spans="1:3" ht="28.5" customHeight="1">
      <c r="A39" s="32" t="s">
        <v>19</v>
      </c>
      <c r="B39" s="41" t="s">
        <v>20</v>
      </c>
      <c r="C39" s="75">
        <f>Dolnośląski!C39+KujawskoPomorski!C39+Lubelski!C39+Lubuski!C39+Łódzki!C39+Małopolski!C39+Mazowiecki!C39+Opolski!C39+Podkarpacki!C39+Podlaski!C39+Pomorski!C39+Śląski!C39+Świętokrzyski!C39+WarmińskoMazurski!C39+Wielkopolski!C39+Zachodniopomorski!C39</f>
        <v>65671</v>
      </c>
    </row>
    <row r="40" spans="1:3" ht="28.5" customHeight="1">
      <c r="A40" s="32" t="s">
        <v>21</v>
      </c>
      <c r="B40" s="42" t="s">
        <v>32</v>
      </c>
      <c r="C40" s="82">
        <f>C41+C43+C44+C45+C46+C47</f>
        <v>4656</v>
      </c>
    </row>
    <row r="41" spans="1:3" ht="28.5" customHeight="1">
      <c r="A41" s="43" t="s">
        <v>40</v>
      </c>
      <c r="B41" s="44" t="s">
        <v>33</v>
      </c>
      <c r="C41" s="75">
        <f>Dolnośląski!C41+KujawskoPomorski!C41+Lubelski!C41+Lubuski!C41+Łódzki!C41+Małopolski!C41+Mazowiecki!C41+Opolski!C41+Podkarpacki!C41+Podlaski!C41+Pomorski!C41+Śląski!C41+Świętokrzyski!C41+WarmińskoMazurski!C41+Wielkopolski!C41+Zachodniopomorski!C41</f>
        <v>581</v>
      </c>
    </row>
    <row r="42" spans="1:3" ht="28.5" customHeight="1">
      <c r="A42" s="43" t="s">
        <v>41</v>
      </c>
      <c r="B42" s="45" t="s">
        <v>34</v>
      </c>
      <c r="C42" s="75">
        <f>Dolnośląski!C42+KujawskoPomorski!C42+Lubelski!C42+Lubuski!C42+Łódzki!C42+Małopolski!C42+Mazowiecki!C42+Opolski!C42+Podkarpacki!C42+Podlaski!C42+Pomorski!C42+Śląski!C42+Świętokrzyski!C42+WarmińskoMazurski!C42+Wielkopolski!C42+Zachodniopomorski!C42</f>
        <v>554</v>
      </c>
    </row>
    <row r="43" spans="1:3" ht="28.5" customHeight="1">
      <c r="A43" s="43" t="s">
        <v>42</v>
      </c>
      <c r="B43" s="44" t="s">
        <v>35</v>
      </c>
      <c r="C43" s="75">
        <f>Dolnośląski!C43+KujawskoPomorski!C43+Lubelski!C43+Lubuski!C43+Łódzki!C43+Małopolski!C43+Mazowiecki!C43+Opolski!C43+Podkarpacki!C43+Podlaski!C43+Pomorski!C43+Śląski!C43+Świętokrzyski!C43+WarmińskoMazurski!C43+Wielkopolski!C43+Zachodniopomorski!C43</f>
        <v>441</v>
      </c>
    </row>
    <row r="44" spans="1:3" ht="28.5" customHeight="1">
      <c r="A44" s="43" t="s">
        <v>43</v>
      </c>
      <c r="B44" s="44" t="s">
        <v>36</v>
      </c>
      <c r="C44" s="75">
        <f>Dolnośląski!C44+KujawskoPomorski!C44+Lubelski!C44+Lubuski!C44+Łódzki!C44+Małopolski!C44+Mazowiecki!C44+Opolski!C44+Podkarpacki!C44+Podlaski!C44+Pomorski!C44+Śląski!C44+Świętokrzyski!C44+WarmińskoMazurski!C44+Wielkopolski!C44+Zachodniopomorski!C44</f>
        <v>15</v>
      </c>
    </row>
    <row r="45" spans="1:3" ht="28.5" customHeight="1">
      <c r="A45" s="43" t="s">
        <v>44</v>
      </c>
      <c r="B45" s="44" t="s">
        <v>37</v>
      </c>
      <c r="C45" s="75">
        <f>Dolnośląski!C45+KujawskoPomorski!C45+Lubelski!C45+Lubuski!C45+Łódzki!C45+Małopolski!C45+Mazowiecki!C45+Opolski!C45+Podkarpacki!C45+Podlaski!C45+Pomorski!C45+Śląski!C45+Świętokrzyski!C45+WarmińskoMazurski!C45+Wielkopolski!C45+Zachodniopomorski!C45</f>
        <v>0</v>
      </c>
    </row>
    <row r="46" spans="1:3" ht="28.5" customHeight="1">
      <c r="A46" s="43" t="s">
        <v>45</v>
      </c>
      <c r="B46" s="44" t="s">
        <v>38</v>
      </c>
      <c r="C46" s="75">
        <f>Dolnośląski!C46+KujawskoPomorski!C46+Lubelski!C46+Lubuski!C46+Łódzki!C46+Małopolski!C46+Mazowiecki!C46+Opolski!C46+Podkarpacki!C46+Podlaski!C46+Pomorski!C46+Śląski!C46+Świętokrzyski!C46+WarmińskoMazurski!C46+Wielkopolski!C46+Zachodniopomorski!C46</f>
        <v>3381</v>
      </c>
    </row>
    <row r="47" spans="1:3" ht="28.5" customHeight="1">
      <c r="A47" s="43" t="s">
        <v>46</v>
      </c>
      <c r="B47" s="44" t="s">
        <v>39</v>
      </c>
      <c r="C47" s="75">
        <f>Dolnośląski!C47+KujawskoPomorski!C47+Lubelski!C47+Lubuski!C47+Łódzki!C47+Małopolski!C47+Mazowiecki!C47+Opolski!C47+Podkarpacki!C47+Podlaski!C47+Pomorski!C47+Śląski!C47+Świętokrzyski!C47+WarmińskoMazurski!C47+Wielkopolski!C47+Zachodniopomorski!C47</f>
        <v>238</v>
      </c>
    </row>
    <row r="48" spans="1:3" ht="28.5" customHeight="1">
      <c r="A48" s="32" t="s">
        <v>22</v>
      </c>
      <c r="B48" s="41" t="s">
        <v>187</v>
      </c>
      <c r="C48" s="75">
        <f>Dolnośląski!C48+KujawskoPomorski!C48+Lubelski!C48+Lubuski!C48+Łódzki!C48+Małopolski!C48+Mazowiecki!C48+Opolski!C48+Podkarpacki!C48+Podlaski!C48+Pomorski!C48+Śląski!C48+Świętokrzyski!C48+WarmińskoMazurski!C48+Wielkopolski!C48+Zachodniopomorski!C48</f>
        <v>280066</v>
      </c>
    </row>
    <row r="49" spans="1:3" ht="28.5" customHeight="1">
      <c r="A49" s="43" t="s">
        <v>188</v>
      </c>
      <c r="B49" s="44" t="s">
        <v>189</v>
      </c>
      <c r="C49" s="75">
        <f>Dolnośląski!C49+KujawskoPomorski!C49+Lubelski!C49+Lubuski!C49+Łódzki!C49+Małopolski!C49+Mazowiecki!C49+Opolski!C49+Podkarpacki!C49+Podlaski!C49+Pomorski!C49+Śląski!C49+Świętokrzyski!C49+WarmińskoMazurski!C49+Wielkopolski!C49+Zachodniopomorski!C49</f>
        <v>1183</v>
      </c>
    </row>
    <row r="50" spans="1:3" ht="28.5" customHeight="1">
      <c r="A50" s="32" t="s">
        <v>23</v>
      </c>
      <c r="B50" s="42" t="s">
        <v>55</v>
      </c>
      <c r="C50" s="75">
        <f>C51+C52+C53+C54</f>
        <v>62110</v>
      </c>
    </row>
    <row r="51" spans="1:3" ht="28.5" customHeight="1">
      <c r="A51" s="43" t="s">
        <v>51</v>
      </c>
      <c r="B51" s="44" t="s">
        <v>47</v>
      </c>
      <c r="C51" s="75">
        <f>Dolnośląski!C51+KujawskoPomorski!C51+Lubelski!C51+Lubuski!C51+Łódzki!C51+Małopolski!C51+Mazowiecki!C51+Opolski!C51+Podkarpacki!C51+Podlaski!C51+Pomorski!C51+Śląski!C51+Świętokrzyski!C51+WarmińskoMazurski!C51+Wielkopolski!C51+Zachodniopomorski!C51</f>
        <v>47861</v>
      </c>
    </row>
    <row r="52" spans="1:3" ht="28.5" customHeight="1">
      <c r="A52" s="43" t="s">
        <v>52</v>
      </c>
      <c r="B52" s="44" t="s">
        <v>48</v>
      </c>
      <c r="C52" s="75">
        <f>Dolnośląski!C52+KujawskoPomorski!C52+Lubelski!C52+Lubuski!C52+Łódzki!C52+Małopolski!C52+Mazowiecki!C52+Opolski!C52+Podkarpacki!C52+Podlaski!C52+Pomorski!C52+Śląski!C52+Świętokrzyski!C52+WarmińskoMazurski!C52+Wielkopolski!C52+Zachodniopomorski!C52</f>
        <v>6783</v>
      </c>
    </row>
    <row r="53" spans="1:3" ht="28.5" customHeight="1">
      <c r="A53" s="43" t="s">
        <v>53</v>
      </c>
      <c r="B53" s="44" t="s">
        <v>49</v>
      </c>
      <c r="C53" s="75">
        <f>Dolnośląski!C53+KujawskoPomorski!C53+Lubelski!C53+Lubuski!C53+Łódzki!C53+Małopolski!C53+Mazowiecki!C53+Opolski!C53+Podkarpacki!C53+Podlaski!C53+Pomorski!C53+Śląski!C53+Świętokrzyski!C53+WarmińskoMazurski!C53+Wielkopolski!C53+Zachodniopomorski!C53</f>
        <v>0</v>
      </c>
    </row>
    <row r="54" spans="1:3" ht="28.5" customHeight="1">
      <c r="A54" s="43" t="s">
        <v>54</v>
      </c>
      <c r="B54" s="44" t="s">
        <v>50</v>
      </c>
      <c r="C54" s="75">
        <f>Dolnośląski!C54+KujawskoPomorski!C54+Lubelski!C54+Lubuski!C54+Łódzki!C54+Małopolski!C54+Mazowiecki!C54+Opolski!C54+Podkarpacki!C54+Podlaski!C54+Pomorski!C54+Śląski!C54+Świętokrzyski!C54+WarmińskoMazurski!C54+Wielkopolski!C54+Zachodniopomorski!C54</f>
        <v>7466</v>
      </c>
    </row>
    <row r="55" spans="1:3" ht="28.5" customHeight="1">
      <c r="A55" s="32" t="s">
        <v>24</v>
      </c>
      <c r="B55" s="41" t="s">
        <v>25</v>
      </c>
      <c r="C55" s="75">
        <f>Dolnośląski!C55+KujawskoPomorski!C55+Lubelski!C55+Lubuski!C55+Łódzki!C55+Małopolski!C55+Mazowiecki!C55+Opolski!C55+Podkarpacki!C55+Podlaski!C55+Pomorski!C55+Śląski!C55+Świętokrzyski!C55+WarmińskoMazurski!C55+Wielkopolski!C55+Zachodniopomorski!C55</f>
        <v>0</v>
      </c>
    </row>
    <row r="56" spans="1:3" ht="28.5" customHeight="1">
      <c r="A56" s="32" t="s">
        <v>26</v>
      </c>
      <c r="B56" s="41" t="s">
        <v>190</v>
      </c>
      <c r="C56" s="78">
        <f>Dolnośląski!C56+KujawskoPomorski!C56+Lubelski!C56+Lubuski!C56+Łódzki!C56+Małopolski!C56+Mazowiecki!C56+Opolski!C56+Podkarpacki!C56+Podlaski!C56+Pomorski!C56+Śląski!C56+Świętokrzyski!C56+WarmińskoMazurski!C56+Wielkopolski!C56+Zachodniopomorski!C56</f>
        <v>49533</v>
      </c>
    </row>
    <row r="57" spans="1:3" ht="28.5" customHeight="1">
      <c r="A57" s="32" t="s">
        <v>27</v>
      </c>
      <c r="B57" s="41" t="s">
        <v>28</v>
      </c>
      <c r="C57" s="75">
        <f>Dolnośląski!C57+KujawskoPomorski!C57+Lubelski!C57+Lubuski!C57+Łódzki!C57+Małopolski!C57+Mazowiecki!C57+Opolski!C57+Podkarpacki!C57+Podlaski!C57+Pomorski!C57+Śląski!C57+Świętokrzyski!C57+WarmińskoMazurski!C57+Wielkopolski!C57+Zachodniopomorski!C57</f>
        <v>5586</v>
      </c>
    </row>
    <row r="58" spans="1:3" s="3" customFormat="1" ht="30" customHeight="1">
      <c r="A58" s="34" t="s">
        <v>29</v>
      </c>
      <c r="B58" s="46" t="s">
        <v>191</v>
      </c>
      <c r="C58" s="80">
        <f>C59+C60+C61+C62</f>
        <v>258050</v>
      </c>
    </row>
    <row r="59" spans="1:3" ht="42" customHeight="1">
      <c r="A59" s="32" t="s">
        <v>106</v>
      </c>
      <c r="B59" s="41" t="s">
        <v>128</v>
      </c>
      <c r="C59" s="75">
        <f>Dolnośląski!C59+KujawskoPomorski!C59+Lubelski!C59+Lubuski!C59+Łódzki!C59+Małopolski!C59+Mazowiecki!C59+Opolski!C59+Podkarpacki!C59+Podlaski!C59+Pomorski!C59+Śląski!C59+Świętokrzyski!C59+WarmińskoMazurski!C59+Wielkopolski!C59+Zachodniopomorski!C59</f>
        <v>581</v>
      </c>
    </row>
    <row r="60" spans="1:3" ht="31.5" customHeight="1">
      <c r="A60" s="32" t="s">
        <v>30</v>
      </c>
      <c r="B60" s="41" t="s">
        <v>57</v>
      </c>
      <c r="C60" s="75">
        <f>Dolnośląski!C60+KujawskoPomorski!C60+Lubelski!C60+Lubuski!C60+Łódzki!C60+Małopolski!C60+Mazowiecki!C60+Opolski!C60+Podkarpacki!C60+Podlaski!C60+Pomorski!C60+Śląski!C60+Świętokrzyski!C60+WarmińskoMazurski!C60+Wielkopolski!C60+Zachodniopomorski!C60</f>
        <v>240428</v>
      </c>
    </row>
    <row r="61" spans="1:3" ht="31.5" customHeight="1">
      <c r="A61" s="32" t="s">
        <v>31</v>
      </c>
      <c r="B61" s="41" t="s">
        <v>108</v>
      </c>
      <c r="C61" s="75">
        <f>Dolnośląski!C61+KujawskoPomorski!C61+Lubelski!C61+Lubuski!C61+Łódzki!C61+Małopolski!C61+Mazowiecki!C61+Opolski!C61+Podkarpacki!C61+Podlaski!C61+Pomorski!C61+Śląski!C61+Świętokrzyski!C61+WarmińskoMazurski!C61+Wielkopolski!C61+Zachodniopomorski!C61</f>
        <v>0</v>
      </c>
    </row>
    <row r="62" spans="1:3" ht="31.5" customHeight="1">
      <c r="A62" s="32" t="s">
        <v>107</v>
      </c>
      <c r="B62" s="41" t="s">
        <v>109</v>
      </c>
      <c r="C62" s="75">
        <f>Dolnośląski!C62+KujawskoPomorski!C62+Lubelski!C62+Lubuski!C62+Łódzki!C62+Małopolski!C62+Mazowiecki!C62+Opolski!C62+Podkarpacki!C62+Podlaski!C62+Pomorski!C62+Śląski!C62+Świętokrzyski!C62+WarmińskoMazurski!C62+Wielkopolski!C62+Zachodniopomorski!C62</f>
        <v>17041</v>
      </c>
    </row>
    <row r="63" spans="1:3" ht="32.25" customHeight="1">
      <c r="A63" s="34" t="s">
        <v>114</v>
      </c>
      <c r="B63" s="46" t="s">
        <v>135</v>
      </c>
      <c r="C63" s="96">
        <f>Dolnośląski!C63+KujawskoPomorski!C63+Lubelski!C63+Lubuski!C63+Łódzki!C63+Małopolski!C63+Mazowiecki!C63+Opolski!C63+Podkarpacki!C63+Podlaski!C63+Pomorski!C63+Śląski!C63+Świętokrzyski!C63+WarmińskoMazurski!C63+Wielkopolski!C63+Zachodniopomorski!C63</f>
        <v>79144</v>
      </c>
    </row>
    <row r="68" ht="12.75">
      <c r="C68" s="84"/>
    </row>
  </sheetData>
  <sheetProtection formatCells="0" formatColumns="0" formatRows="0" insertColumns="0" insertRows="0" insertHyperlinks="0" deleteColumns="0" deleteRows="0"/>
  <mergeCells count="4">
    <mergeCell ref="A1:C1"/>
    <mergeCell ref="A4:A5"/>
    <mergeCell ref="B4:B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  <ignoredErrors>
    <ignoredError sqref="C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63"/>
  <sheetViews>
    <sheetView showGridLines="0" view="pageBreakPreview" zoomScale="55" zoomScaleNormal="70" zoomScaleSheetLayoutView="55" zoomScalePageLayoutView="0" workbookViewId="0" topLeftCell="A1">
      <pane ySplit="7" topLeftCell="A42" activePane="bottomLeft" state="frozen"/>
      <selection pane="topLeft" activeCell="C6" sqref="C6"/>
      <selection pane="bottomLeft" activeCell="K62" sqref="K62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12" t="str">
        <f>NFZ!A1</f>
        <v>ROCZNY PLAN FINANSOWY NARODOWEGO FUNDUSZU ZDROWIA NA ROK 2014</v>
      </c>
      <c r="B1" s="112"/>
      <c r="C1" s="112"/>
    </row>
    <row r="2" spans="1:3" s="51" customFormat="1" ht="33" customHeight="1">
      <c r="A2" s="87" t="s">
        <v>63</v>
      </c>
      <c r="B2" s="87"/>
      <c r="C2" s="102">
        <v>1.034</v>
      </c>
    </row>
    <row r="3" spans="1:3" ht="33" customHeight="1">
      <c r="A3" s="1"/>
      <c r="B3" s="74"/>
      <c r="C3" s="85"/>
    </row>
    <row r="4" spans="1:3" s="6" customFormat="1" ht="45" customHeight="1">
      <c r="A4" s="116" t="s">
        <v>139</v>
      </c>
      <c r="B4" s="115" t="s">
        <v>56</v>
      </c>
      <c r="C4" s="113" t="s">
        <v>206</v>
      </c>
    </row>
    <row r="5" spans="1:3" s="6" customFormat="1" ht="45" customHeight="1">
      <c r="A5" s="115"/>
      <c r="B5" s="115"/>
      <c r="C5" s="114"/>
    </row>
    <row r="6" spans="1:3" s="4" customFormat="1" ht="14.25">
      <c r="A6" s="22">
        <v>1</v>
      </c>
      <c r="B6" s="23">
        <v>2</v>
      </c>
      <c r="C6" s="22">
        <v>3</v>
      </c>
    </row>
    <row r="7" spans="1:3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4764948</v>
      </c>
    </row>
    <row r="8" spans="1:3" ht="33" customHeight="1">
      <c r="A8" s="30" t="s">
        <v>1</v>
      </c>
      <c r="B8" s="76" t="s">
        <v>140</v>
      </c>
      <c r="C8" s="78">
        <v>575515</v>
      </c>
    </row>
    <row r="9" spans="1:3" ht="33" customHeight="1">
      <c r="A9" s="30" t="s">
        <v>2</v>
      </c>
      <c r="B9" s="76" t="s">
        <v>141</v>
      </c>
      <c r="C9" s="78">
        <v>399390</v>
      </c>
    </row>
    <row r="10" spans="1:3" ht="33" customHeight="1">
      <c r="A10" s="30" t="s">
        <v>3</v>
      </c>
      <c r="B10" s="76" t="s">
        <v>138</v>
      </c>
      <c r="C10" s="78">
        <v>2288061</v>
      </c>
    </row>
    <row r="11" spans="1:3" ht="31.5" customHeight="1">
      <c r="A11" s="77" t="s">
        <v>58</v>
      </c>
      <c r="B11" s="88" t="s">
        <v>168</v>
      </c>
      <c r="C11" s="78">
        <v>199337</v>
      </c>
    </row>
    <row r="12" spans="1:3" ht="31.5" customHeight="1">
      <c r="A12" s="77" t="s">
        <v>169</v>
      </c>
      <c r="B12" s="88" t="s">
        <v>172</v>
      </c>
      <c r="C12" s="78">
        <v>184754</v>
      </c>
    </row>
    <row r="13" spans="1:3" ht="31.5" customHeight="1">
      <c r="A13" s="77" t="s">
        <v>170</v>
      </c>
      <c r="B13" s="88" t="s">
        <v>173</v>
      </c>
      <c r="C13" s="78">
        <v>108496</v>
      </c>
    </row>
    <row r="14" spans="1:3" ht="31.5" customHeight="1">
      <c r="A14" s="77" t="s">
        <v>171</v>
      </c>
      <c r="B14" s="88" t="s">
        <v>174</v>
      </c>
      <c r="C14" s="78">
        <v>43319</v>
      </c>
    </row>
    <row r="15" spans="1:3" ht="33" customHeight="1">
      <c r="A15" s="30" t="s">
        <v>4</v>
      </c>
      <c r="B15" s="76" t="s">
        <v>146</v>
      </c>
      <c r="C15" s="78">
        <v>183918</v>
      </c>
    </row>
    <row r="16" spans="1:3" ht="33" customHeight="1">
      <c r="A16" s="30" t="s">
        <v>5</v>
      </c>
      <c r="B16" s="76" t="s">
        <v>142</v>
      </c>
      <c r="C16" s="78">
        <v>158775</v>
      </c>
    </row>
    <row r="17" spans="1:3" ht="33" customHeight="1">
      <c r="A17" s="30" t="s">
        <v>6</v>
      </c>
      <c r="B17" s="76" t="s">
        <v>148</v>
      </c>
      <c r="C17" s="78">
        <v>91519</v>
      </c>
    </row>
    <row r="18" spans="1:3" ht="33" customHeight="1">
      <c r="A18" s="30" t="s">
        <v>7</v>
      </c>
      <c r="B18" s="76" t="s">
        <v>147</v>
      </c>
      <c r="C18" s="78">
        <v>29132</v>
      </c>
    </row>
    <row r="19" spans="1:3" ht="33" customHeight="1">
      <c r="A19" s="30" t="s">
        <v>8</v>
      </c>
      <c r="B19" s="76" t="s">
        <v>143</v>
      </c>
      <c r="C19" s="78">
        <v>120690</v>
      </c>
    </row>
    <row r="20" spans="1:3" ht="33" customHeight="1">
      <c r="A20" s="30" t="s">
        <v>9</v>
      </c>
      <c r="B20" s="76" t="s">
        <v>144</v>
      </c>
      <c r="C20" s="78">
        <v>60632</v>
      </c>
    </row>
    <row r="21" spans="1:3" ht="33" customHeight="1">
      <c r="A21" s="30" t="s">
        <v>10</v>
      </c>
      <c r="B21" s="76" t="s">
        <v>149</v>
      </c>
      <c r="C21" s="78">
        <v>4401</v>
      </c>
    </row>
    <row r="22" spans="1:3" ht="46.5" customHeight="1">
      <c r="A22" s="30" t="s">
        <v>11</v>
      </c>
      <c r="B22" s="76" t="s">
        <v>145</v>
      </c>
      <c r="C22" s="78">
        <v>13513</v>
      </c>
    </row>
    <row r="23" spans="1:3" ht="33" customHeight="1">
      <c r="A23" s="30" t="s">
        <v>12</v>
      </c>
      <c r="B23" s="76" t="s">
        <v>198</v>
      </c>
      <c r="C23" s="78">
        <v>123948</v>
      </c>
    </row>
    <row r="24" spans="1:3" ht="33" customHeight="1">
      <c r="A24" s="30" t="s">
        <v>13</v>
      </c>
      <c r="B24" s="76" t="s">
        <v>176</v>
      </c>
      <c r="C24" s="78">
        <v>71300</v>
      </c>
    </row>
    <row r="25" spans="1:3" ht="33" customHeight="1">
      <c r="A25" s="31" t="s">
        <v>14</v>
      </c>
      <c r="B25" s="76" t="s">
        <v>177</v>
      </c>
      <c r="C25" s="78">
        <f>C26+C27+C28</f>
        <v>612239</v>
      </c>
    </row>
    <row r="26" spans="1:3" ht="31.5">
      <c r="A26" s="29" t="s">
        <v>150</v>
      </c>
      <c r="B26" s="88" t="s">
        <v>179</v>
      </c>
      <c r="C26" s="78">
        <v>610239</v>
      </c>
    </row>
    <row r="27" spans="1:3" ht="31.5" customHeight="1">
      <c r="A27" s="77" t="s">
        <v>178</v>
      </c>
      <c r="B27" s="88" t="s">
        <v>181</v>
      </c>
      <c r="C27" s="78">
        <v>1000</v>
      </c>
    </row>
    <row r="28" spans="1:3" ht="31.5" customHeight="1">
      <c r="A28" s="77" t="s">
        <v>182</v>
      </c>
      <c r="B28" s="88" t="s">
        <v>180</v>
      </c>
      <c r="C28" s="78">
        <v>1000</v>
      </c>
    </row>
    <row r="29" spans="1:3" ht="33" customHeight="1">
      <c r="A29" s="32" t="s">
        <v>15</v>
      </c>
      <c r="B29" s="37" t="s">
        <v>126</v>
      </c>
      <c r="C29" s="78">
        <v>0</v>
      </c>
    </row>
    <row r="30" spans="1:3" ht="33" customHeight="1">
      <c r="A30" s="32" t="s">
        <v>123</v>
      </c>
      <c r="B30" s="41" t="s">
        <v>183</v>
      </c>
      <c r="C30" s="78">
        <v>0</v>
      </c>
    </row>
    <row r="31" spans="1:3" ht="31.5" customHeight="1">
      <c r="A31" s="77" t="s">
        <v>184</v>
      </c>
      <c r="B31" s="88" t="s">
        <v>200</v>
      </c>
      <c r="C31" s="78">
        <v>0</v>
      </c>
    </row>
    <row r="32" spans="1:3" ht="33" customHeight="1">
      <c r="A32" s="32" t="s">
        <v>124</v>
      </c>
      <c r="B32" s="38" t="s">
        <v>127</v>
      </c>
      <c r="C32" s="78">
        <v>0</v>
      </c>
    </row>
    <row r="33" spans="1:3" ht="33" customHeight="1">
      <c r="A33" s="32" t="s">
        <v>125</v>
      </c>
      <c r="B33" s="41" t="s">
        <v>199</v>
      </c>
      <c r="C33" s="78">
        <v>31915</v>
      </c>
    </row>
    <row r="34" spans="1:3" s="5" customFormat="1" ht="31.5" customHeight="1">
      <c r="A34" s="33" t="s">
        <v>60</v>
      </c>
      <c r="B34" s="39" t="s">
        <v>61</v>
      </c>
      <c r="C34" s="81">
        <v>0</v>
      </c>
    </row>
    <row r="35" spans="1:3" s="5" customFormat="1" ht="31.5" customHeight="1">
      <c r="A35" s="33" t="s">
        <v>59</v>
      </c>
      <c r="B35" s="39" t="s">
        <v>62</v>
      </c>
      <c r="C35" s="81">
        <v>139228</v>
      </c>
    </row>
    <row r="36" spans="1:3" s="5" customFormat="1" ht="42.75" customHeight="1">
      <c r="A36" s="33" t="s">
        <v>185</v>
      </c>
      <c r="B36" s="39" t="s">
        <v>186</v>
      </c>
      <c r="C36" s="81">
        <f>C12+C14+C25+C31</f>
        <v>840312</v>
      </c>
    </row>
    <row r="37" spans="1:3" s="3" customFormat="1" ht="30" customHeight="1">
      <c r="A37" s="27" t="s">
        <v>16</v>
      </c>
      <c r="B37" s="46" t="s">
        <v>196</v>
      </c>
      <c r="C37" s="25">
        <f>C38+C39+C40+C48+C50+C56+C57+C55</f>
        <v>34960</v>
      </c>
    </row>
    <row r="38" spans="1:3" ht="28.5" customHeight="1">
      <c r="A38" s="32" t="s">
        <v>17</v>
      </c>
      <c r="B38" s="41" t="s">
        <v>18</v>
      </c>
      <c r="C38" s="78">
        <v>1732</v>
      </c>
    </row>
    <row r="39" spans="1:3" ht="28.5" customHeight="1">
      <c r="A39" s="32" t="s">
        <v>19</v>
      </c>
      <c r="B39" s="41" t="s">
        <v>20</v>
      </c>
      <c r="C39" s="78">
        <v>4111</v>
      </c>
    </row>
    <row r="40" spans="1:3" ht="28.5" customHeight="1">
      <c r="A40" s="32" t="s">
        <v>21</v>
      </c>
      <c r="B40" s="42" t="s">
        <v>32</v>
      </c>
      <c r="C40" s="82">
        <f>C41+C43+C44+C45+C46+C47</f>
        <v>645</v>
      </c>
    </row>
    <row r="41" spans="1:3" ht="28.5" customHeight="1">
      <c r="A41" s="43" t="s">
        <v>40</v>
      </c>
      <c r="B41" s="44" t="s">
        <v>33</v>
      </c>
      <c r="C41" s="78">
        <v>91</v>
      </c>
    </row>
    <row r="42" spans="1:3" ht="28.5" customHeight="1">
      <c r="A42" s="43" t="s">
        <v>41</v>
      </c>
      <c r="B42" s="45" t="s">
        <v>34</v>
      </c>
      <c r="C42" s="78">
        <v>67</v>
      </c>
    </row>
    <row r="43" spans="1:3" ht="28.5" customHeight="1">
      <c r="A43" s="43" t="s">
        <v>42</v>
      </c>
      <c r="B43" s="44" t="s">
        <v>35</v>
      </c>
      <c r="C43" s="78">
        <v>68</v>
      </c>
    </row>
    <row r="44" spans="1:3" ht="28.5" customHeight="1">
      <c r="A44" s="43" t="s">
        <v>43</v>
      </c>
      <c r="B44" s="44" t="s">
        <v>36</v>
      </c>
      <c r="C44" s="78">
        <v>1</v>
      </c>
    </row>
    <row r="45" spans="1:3" ht="28.5" customHeight="1">
      <c r="A45" s="43" t="s">
        <v>44</v>
      </c>
      <c r="B45" s="44" t="s">
        <v>37</v>
      </c>
      <c r="C45" s="78">
        <v>0</v>
      </c>
    </row>
    <row r="46" spans="1:3" ht="28.5" customHeight="1">
      <c r="A46" s="43" t="s">
        <v>45</v>
      </c>
      <c r="B46" s="44" t="s">
        <v>38</v>
      </c>
      <c r="C46" s="78">
        <v>484</v>
      </c>
    </row>
    <row r="47" spans="1:3" ht="28.5" customHeight="1">
      <c r="A47" s="43" t="s">
        <v>46</v>
      </c>
      <c r="B47" s="44" t="s">
        <v>39</v>
      </c>
      <c r="C47" s="78">
        <v>1</v>
      </c>
    </row>
    <row r="48" spans="1:3" ht="28.5" customHeight="1">
      <c r="A48" s="32" t="s">
        <v>22</v>
      </c>
      <c r="B48" s="41" t="s">
        <v>187</v>
      </c>
      <c r="C48" s="78">
        <v>20197</v>
      </c>
    </row>
    <row r="49" spans="1:3" ht="28.5" customHeight="1">
      <c r="A49" s="43" t="s">
        <v>188</v>
      </c>
      <c r="B49" s="44" t="s">
        <v>189</v>
      </c>
      <c r="C49" s="78">
        <v>120</v>
      </c>
    </row>
    <row r="50" spans="1:3" ht="28.5" customHeight="1">
      <c r="A50" s="32" t="s">
        <v>23</v>
      </c>
      <c r="B50" s="42" t="s">
        <v>55</v>
      </c>
      <c r="C50" s="82">
        <f>C51+C52+C53+C54</f>
        <v>4479</v>
      </c>
    </row>
    <row r="51" spans="1:3" ht="28.5" customHeight="1">
      <c r="A51" s="43" t="s">
        <v>51</v>
      </c>
      <c r="B51" s="44" t="s">
        <v>47</v>
      </c>
      <c r="C51" s="78">
        <v>3342</v>
      </c>
    </row>
    <row r="52" spans="1:3" ht="28.5" customHeight="1">
      <c r="A52" s="43" t="s">
        <v>52</v>
      </c>
      <c r="B52" s="44" t="s">
        <v>48</v>
      </c>
      <c r="C52" s="78">
        <v>495</v>
      </c>
    </row>
    <row r="53" spans="1:3" ht="28.5" customHeight="1">
      <c r="A53" s="43" t="s">
        <v>53</v>
      </c>
      <c r="B53" s="44" t="s">
        <v>49</v>
      </c>
      <c r="C53" s="78">
        <v>0</v>
      </c>
    </row>
    <row r="54" spans="1:3" ht="28.5" customHeight="1">
      <c r="A54" s="43" t="s">
        <v>54</v>
      </c>
      <c r="B54" s="44" t="s">
        <v>50</v>
      </c>
      <c r="C54" s="78">
        <v>642</v>
      </c>
    </row>
    <row r="55" spans="1:3" ht="28.5" customHeight="1">
      <c r="A55" s="32" t="s">
        <v>24</v>
      </c>
      <c r="B55" s="41" t="s">
        <v>25</v>
      </c>
      <c r="C55" s="78">
        <v>0</v>
      </c>
    </row>
    <row r="56" spans="1:3" ht="28.5" customHeight="1">
      <c r="A56" s="32" t="s">
        <v>26</v>
      </c>
      <c r="B56" s="41" t="s">
        <v>190</v>
      </c>
      <c r="C56" s="78">
        <v>3465</v>
      </c>
    </row>
    <row r="57" spans="1:3" ht="28.5" customHeight="1">
      <c r="A57" s="32" t="s">
        <v>27</v>
      </c>
      <c r="B57" s="41" t="s">
        <v>28</v>
      </c>
      <c r="C57" s="78">
        <v>331</v>
      </c>
    </row>
    <row r="58" spans="1:3" s="3" customFormat="1" ht="30" customHeight="1">
      <c r="A58" s="34" t="s">
        <v>29</v>
      </c>
      <c r="B58" s="46" t="s">
        <v>191</v>
      </c>
      <c r="C58" s="80">
        <f>C59+C60+C61+C62</f>
        <v>14731</v>
      </c>
    </row>
    <row r="59" spans="1:3" ht="42" customHeight="1">
      <c r="A59" s="32" t="s">
        <v>106</v>
      </c>
      <c r="B59" s="41" t="s">
        <v>128</v>
      </c>
      <c r="C59" s="78">
        <v>20</v>
      </c>
    </row>
    <row r="60" spans="1:3" ht="31.5" customHeight="1">
      <c r="A60" s="32" t="s">
        <v>30</v>
      </c>
      <c r="B60" s="41" t="s">
        <v>57</v>
      </c>
      <c r="C60" s="78">
        <v>13711</v>
      </c>
    </row>
    <row r="61" spans="1:3" ht="31.5" customHeight="1">
      <c r="A61" s="32" t="s">
        <v>31</v>
      </c>
      <c r="B61" s="41" t="s">
        <v>108</v>
      </c>
      <c r="C61" s="78">
        <v>0</v>
      </c>
    </row>
    <row r="62" spans="1:3" ht="31.5" customHeight="1">
      <c r="A62" s="32" t="s">
        <v>107</v>
      </c>
      <c r="B62" s="41" t="s">
        <v>109</v>
      </c>
      <c r="C62" s="78">
        <v>1000</v>
      </c>
    </row>
    <row r="63" spans="1:3" ht="32.25" customHeight="1">
      <c r="A63" s="34" t="s">
        <v>114</v>
      </c>
      <c r="B63" s="46" t="s">
        <v>135</v>
      </c>
      <c r="C63" s="80">
        <v>1981</v>
      </c>
    </row>
  </sheetData>
  <sheetProtection formatCells="0" formatColumns="0" formatRows="0" insertColumns="0" insertRows="0" insertHyperlinks="0" deleteColumns="0" deleteRows="0"/>
  <mergeCells count="4">
    <mergeCell ref="C4:C5"/>
    <mergeCell ref="A4:A5"/>
    <mergeCell ref="B4:B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K62" sqref="K62"/>
      <selection pane="topRight" activeCell="K62" sqref="K62"/>
      <selection pane="bottomLeft" activeCell="K62" sqref="K62"/>
      <selection pane="bottomRight" activeCell="K62" sqref="K62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12" t="str">
        <f>NFZ!A1</f>
        <v>ROCZNY PLAN FINANSOWY NARODOWEGO FUNDUSZU ZDROWIA NA ROK 2014</v>
      </c>
      <c r="B1" s="112"/>
      <c r="C1" s="112"/>
    </row>
    <row r="2" spans="1:3" s="51" customFormat="1" ht="33" customHeight="1">
      <c r="A2" s="87" t="s">
        <v>64</v>
      </c>
      <c r="B2" s="87"/>
      <c r="C2" s="102">
        <v>1.034</v>
      </c>
    </row>
    <row r="3" spans="1:3" ht="33" customHeight="1">
      <c r="A3" s="1"/>
      <c r="B3" s="74"/>
      <c r="C3" s="85"/>
    </row>
    <row r="4" spans="1:3" s="6" customFormat="1" ht="45" customHeight="1">
      <c r="A4" s="116" t="s">
        <v>139</v>
      </c>
      <c r="B4" s="115" t="s">
        <v>56</v>
      </c>
      <c r="C4" s="113" t="s">
        <v>206</v>
      </c>
    </row>
    <row r="5" spans="1:3" s="6" customFormat="1" ht="45" customHeight="1">
      <c r="A5" s="115"/>
      <c r="B5" s="115"/>
      <c r="C5" s="114"/>
    </row>
    <row r="6" spans="1:3" s="4" customFormat="1" ht="14.25">
      <c r="A6" s="22">
        <v>1</v>
      </c>
      <c r="B6" s="23">
        <v>2</v>
      </c>
      <c r="C6" s="22">
        <v>3</v>
      </c>
    </row>
    <row r="7" spans="1:5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3414407</v>
      </c>
      <c r="E7" s="104"/>
    </row>
    <row r="8" spans="1:5" ht="33" customHeight="1">
      <c r="A8" s="30" t="s">
        <v>1</v>
      </c>
      <c r="B8" s="76" t="s">
        <v>140</v>
      </c>
      <c r="C8" s="78">
        <v>420158</v>
      </c>
      <c r="E8" s="104"/>
    </row>
    <row r="9" spans="1:5" ht="33" customHeight="1">
      <c r="A9" s="30" t="s">
        <v>2</v>
      </c>
      <c r="B9" s="76" t="s">
        <v>141</v>
      </c>
      <c r="C9" s="78">
        <v>264082</v>
      </c>
      <c r="E9" s="104"/>
    </row>
    <row r="10" spans="1:5" ht="33" customHeight="1">
      <c r="A10" s="30" t="s">
        <v>3</v>
      </c>
      <c r="B10" s="76" t="s">
        <v>138</v>
      </c>
      <c r="C10" s="78">
        <v>1697588</v>
      </c>
      <c r="E10" s="104"/>
    </row>
    <row r="11" spans="1:5" ht="31.5" customHeight="1">
      <c r="A11" s="77" t="s">
        <v>58</v>
      </c>
      <c r="B11" s="88" t="s">
        <v>168</v>
      </c>
      <c r="C11" s="78">
        <v>150022</v>
      </c>
      <c r="E11" s="104"/>
    </row>
    <row r="12" spans="1:5" ht="31.5" customHeight="1">
      <c r="A12" s="77" t="s">
        <v>169</v>
      </c>
      <c r="B12" s="88" t="s">
        <v>172</v>
      </c>
      <c r="C12" s="78">
        <v>136709</v>
      </c>
      <c r="E12" s="104"/>
    </row>
    <row r="13" spans="1:5" ht="31.5" customHeight="1">
      <c r="A13" s="77" t="s">
        <v>170</v>
      </c>
      <c r="B13" s="88" t="s">
        <v>173</v>
      </c>
      <c r="C13" s="78">
        <v>73603</v>
      </c>
      <c r="E13" s="104"/>
    </row>
    <row r="14" spans="1:5" ht="31.5" customHeight="1">
      <c r="A14" s="77" t="s">
        <v>171</v>
      </c>
      <c r="B14" s="88" t="s">
        <v>174</v>
      </c>
      <c r="C14" s="78">
        <v>34194</v>
      </c>
      <c r="E14" s="104"/>
    </row>
    <row r="15" spans="1:5" ht="33" customHeight="1">
      <c r="A15" s="30" t="s">
        <v>4</v>
      </c>
      <c r="B15" s="76" t="s">
        <v>146</v>
      </c>
      <c r="C15" s="78">
        <v>116658</v>
      </c>
      <c r="E15" s="104"/>
    </row>
    <row r="16" spans="1:5" ht="33" customHeight="1">
      <c r="A16" s="30" t="s">
        <v>5</v>
      </c>
      <c r="B16" s="76" t="s">
        <v>142</v>
      </c>
      <c r="C16" s="78">
        <v>86916</v>
      </c>
      <c r="E16" s="104"/>
    </row>
    <row r="17" spans="1:5" ht="33" customHeight="1">
      <c r="A17" s="30" t="s">
        <v>6</v>
      </c>
      <c r="B17" s="76" t="s">
        <v>148</v>
      </c>
      <c r="C17" s="78">
        <v>46125</v>
      </c>
      <c r="E17" s="104"/>
    </row>
    <row r="18" spans="1:5" ht="33" customHeight="1">
      <c r="A18" s="30" t="s">
        <v>7</v>
      </c>
      <c r="B18" s="76" t="s">
        <v>147</v>
      </c>
      <c r="C18" s="78">
        <v>26438</v>
      </c>
      <c r="E18" s="104"/>
    </row>
    <row r="19" spans="1:5" ht="33" customHeight="1">
      <c r="A19" s="30" t="s">
        <v>8</v>
      </c>
      <c r="B19" s="76" t="s">
        <v>143</v>
      </c>
      <c r="C19" s="78">
        <v>96365</v>
      </c>
      <c r="E19" s="104"/>
    </row>
    <row r="20" spans="1:5" ht="33" customHeight="1">
      <c r="A20" s="30" t="s">
        <v>9</v>
      </c>
      <c r="B20" s="76" t="s">
        <v>144</v>
      </c>
      <c r="C20" s="78">
        <v>32133</v>
      </c>
      <c r="E20" s="104"/>
    </row>
    <row r="21" spans="1:5" ht="33" customHeight="1">
      <c r="A21" s="30" t="s">
        <v>10</v>
      </c>
      <c r="B21" s="76" t="s">
        <v>149</v>
      </c>
      <c r="C21" s="78">
        <v>2443</v>
      </c>
      <c r="E21" s="104"/>
    </row>
    <row r="22" spans="1:5" ht="46.5" customHeight="1">
      <c r="A22" s="30" t="s">
        <v>11</v>
      </c>
      <c r="B22" s="76" t="s">
        <v>145</v>
      </c>
      <c r="C22" s="78">
        <v>11753</v>
      </c>
      <c r="E22" s="104"/>
    </row>
    <row r="23" spans="1:5" ht="33" customHeight="1">
      <c r="A23" s="30" t="s">
        <v>12</v>
      </c>
      <c r="B23" s="76" t="s">
        <v>198</v>
      </c>
      <c r="C23" s="78">
        <v>105704</v>
      </c>
      <c r="E23" s="104"/>
    </row>
    <row r="24" spans="1:5" ht="33" customHeight="1">
      <c r="A24" s="30" t="s">
        <v>13</v>
      </c>
      <c r="B24" s="76" t="s">
        <v>176</v>
      </c>
      <c r="C24" s="78">
        <v>40000</v>
      </c>
      <c r="E24" s="104"/>
    </row>
    <row r="25" spans="1:5" ht="33" customHeight="1">
      <c r="A25" s="31" t="s">
        <v>14</v>
      </c>
      <c r="B25" s="76" t="s">
        <v>177</v>
      </c>
      <c r="C25" s="78">
        <f>C26+C27+C28</f>
        <v>454708</v>
      </c>
      <c r="E25" s="104"/>
    </row>
    <row r="26" spans="1:5" ht="31.5">
      <c r="A26" s="29" t="s">
        <v>150</v>
      </c>
      <c r="B26" s="88" t="s">
        <v>179</v>
      </c>
      <c r="C26" s="78">
        <v>453895</v>
      </c>
      <c r="E26" s="104"/>
    </row>
    <row r="27" spans="1:5" ht="31.5" customHeight="1">
      <c r="A27" s="77" t="s">
        <v>178</v>
      </c>
      <c r="B27" s="88" t="s">
        <v>181</v>
      </c>
      <c r="C27" s="78">
        <v>550</v>
      </c>
      <c r="E27" s="104"/>
    </row>
    <row r="28" spans="1:5" ht="31.5" customHeight="1">
      <c r="A28" s="77" t="s">
        <v>182</v>
      </c>
      <c r="B28" s="88" t="s">
        <v>180</v>
      </c>
      <c r="C28" s="78">
        <v>263</v>
      </c>
      <c r="E28" s="104"/>
    </row>
    <row r="29" spans="1:5" ht="33" customHeight="1">
      <c r="A29" s="32" t="s">
        <v>15</v>
      </c>
      <c r="B29" s="37" t="s">
        <v>126</v>
      </c>
      <c r="C29" s="78">
        <v>0</v>
      </c>
      <c r="E29" s="104"/>
    </row>
    <row r="30" spans="1:5" ht="33" customHeight="1">
      <c r="A30" s="32" t="s">
        <v>123</v>
      </c>
      <c r="B30" s="41" t="s">
        <v>183</v>
      </c>
      <c r="C30" s="78">
        <v>0</v>
      </c>
      <c r="E30" s="104"/>
    </row>
    <row r="31" spans="1:5" ht="31.5" customHeight="1">
      <c r="A31" s="77" t="s">
        <v>184</v>
      </c>
      <c r="B31" s="88" t="s">
        <v>200</v>
      </c>
      <c r="C31" s="78">
        <v>0</v>
      </c>
      <c r="E31" s="104"/>
    </row>
    <row r="32" spans="1:5" ht="33" customHeight="1">
      <c r="A32" s="32" t="s">
        <v>124</v>
      </c>
      <c r="B32" s="38" t="s">
        <v>127</v>
      </c>
      <c r="C32" s="78">
        <v>0</v>
      </c>
      <c r="E32" s="104"/>
    </row>
    <row r="33" spans="1:5" ht="33" customHeight="1">
      <c r="A33" s="32" t="s">
        <v>125</v>
      </c>
      <c r="B33" s="41" t="s">
        <v>199</v>
      </c>
      <c r="C33" s="78">
        <v>13336</v>
      </c>
      <c r="E33" s="104"/>
    </row>
    <row r="34" spans="1:5" s="5" customFormat="1" ht="31.5" customHeight="1">
      <c r="A34" s="33" t="s">
        <v>60</v>
      </c>
      <c r="B34" s="39" t="s">
        <v>61</v>
      </c>
      <c r="C34" s="81">
        <v>0</v>
      </c>
      <c r="E34" s="104"/>
    </row>
    <row r="35" spans="1:5" s="5" customFormat="1" ht="31.5" customHeight="1">
      <c r="A35" s="33" t="s">
        <v>59</v>
      </c>
      <c r="B35" s="39" t="s">
        <v>62</v>
      </c>
      <c r="C35" s="81">
        <v>109526</v>
      </c>
      <c r="E35" s="104"/>
    </row>
    <row r="36" spans="1:5" s="5" customFormat="1" ht="42.75" customHeight="1">
      <c r="A36" s="33" t="s">
        <v>185</v>
      </c>
      <c r="B36" s="39" t="s">
        <v>186</v>
      </c>
      <c r="C36" s="81">
        <f>C12+C14+C25+C31</f>
        <v>625611</v>
      </c>
      <c r="E36" s="104"/>
    </row>
    <row r="37" spans="1:5" s="3" customFormat="1" ht="30" customHeight="1">
      <c r="A37" s="27" t="s">
        <v>16</v>
      </c>
      <c r="B37" s="46" t="s">
        <v>196</v>
      </c>
      <c r="C37" s="25">
        <f>C38+C39+C40+C48+C50+C56+C57+C55</f>
        <v>23994</v>
      </c>
      <c r="E37" s="104"/>
    </row>
    <row r="38" spans="1:5" ht="28.5" customHeight="1">
      <c r="A38" s="32" t="s">
        <v>17</v>
      </c>
      <c r="B38" s="41" t="s">
        <v>18</v>
      </c>
      <c r="C38" s="78">
        <v>1223</v>
      </c>
      <c r="E38" s="104"/>
    </row>
    <row r="39" spans="1:5" ht="28.5" customHeight="1">
      <c r="A39" s="32" t="s">
        <v>19</v>
      </c>
      <c r="B39" s="41" t="s">
        <v>20</v>
      </c>
      <c r="C39" s="78">
        <v>3306</v>
      </c>
      <c r="E39" s="104"/>
    </row>
    <row r="40" spans="1:5" ht="28.5" customHeight="1">
      <c r="A40" s="32" t="s">
        <v>21</v>
      </c>
      <c r="B40" s="42" t="s">
        <v>32</v>
      </c>
      <c r="C40" s="82">
        <f>C41+C43+C44+C45+C46+C47</f>
        <v>174</v>
      </c>
      <c r="E40" s="104"/>
    </row>
    <row r="41" spans="1:5" ht="28.5" customHeight="1">
      <c r="A41" s="43" t="s">
        <v>40</v>
      </c>
      <c r="B41" s="44" t="s">
        <v>33</v>
      </c>
      <c r="C41" s="78">
        <v>43</v>
      </c>
      <c r="E41" s="104"/>
    </row>
    <row r="42" spans="1:5" ht="28.5" customHeight="1">
      <c r="A42" s="43" t="s">
        <v>41</v>
      </c>
      <c r="B42" s="45" t="s">
        <v>34</v>
      </c>
      <c r="C42" s="78">
        <v>43</v>
      </c>
      <c r="E42" s="104"/>
    </row>
    <row r="43" spans="1:5" ht="28.5" customHeight="1">
      <c r="A43" s="43" t="s">
        <v>42</v>
      </c>
      <c r="B43" s="44" t="s">
        <v>35</v>
      </c>
      <c r="C43" s="78">
        <v>6</v>
      </c>
      <c r="E43" s="104"/>
    </row>
    <row r="44" spans="1:5" ht="28.5" customHeight="1">
      <c r="A44" s="43" t="s">
        <v>43</v>
      </c>
      <c r="B44" s="44" t="s">
        <v>36</v>
      </c>
      <c r="C44" s="78">
        <v>0</v>
      </c>
      <c r="E44" s="104"/>
    </row>
    <row r="45" spans="1:5" ht="28.5" customHeight="1">
      <c r="A45" s="43" t="s">
        <v>44</v>
      </c>
      <c r="B45" s="44" t="s">
        <v>37</v>
      </c>
      <c r="C45" s="78">
        <v>0</v>
      </c>
      <c r="E45" s="104"/>
    </row>
    <row r="46" spans="1:5" ht="28.5" customHeight="1">
      <c r="A46" s="43" t="s">
        <v>45</v>
      </c>
      <c r="B46" s="44" t="s">
        <v>38</v>
      </c>
      <c r="C46" s="78">
        <v>120</v>
      </c>
      <c r="E46" s="104"/>
    </row>
    <row r="47" spans="1:5" ht="28.5" customHeight="1">
      <c r="A47" s="43" t="s">
        <v>46</v>
      </c>
      <c r="B47" s="44" t="s">
        <v>39</v>
      </c>
      <c r="C47" s="78">
        <v>5</v>
      </c>
      <c r="E47" s="104"/>
    </row>
    <row r="48" spans="1:5" ht="28.5" customHeight="1">
      <c r="A48" s="32" t="s">
        <v>22</v>
      </c>
      <c r="B48" s="41" t="s">
        <v>187</v>
      </c>
      <c r="C48" s="78">
        <v>14276</v>
      </c>
      <c r="E48" s="104"/>
    </row>
    <row r="49" spans="1:5" ht="28.5" customHeight="1">
      <c r="A49" s="43" t="s">
        <v>188</v>
      </c>
      <c r="B49" s="44" t="s">
        <v>189</v>
      </c>
      <c r="C49" s="78">
        <v>20</v>
      </c>
      <c r="E49" s="104"/>
    </row>
    <row r="50" spans="1:5" ht="28.5" customHeight="1">
      <c r="A50" s="32" t="s">
        <v>23</v>
      </c>
      <c r="B50" s="42" t="s">
        <v>55</v>
      </c>
      <c r="C50" s="82">
        <f>C51+C52+C53+C54</f>
        <v>3166</v>
      </c>
      <c r="E50" s="104"/>
    </row>
    <row r="51" spans="1:5" ht="28.5" customHeight="1">
      <c r="A51" s="43" t="s">
        <v>51</v>
      </c>
      <c r="B51" s="44" t="s">
        <v>47</v>
      </c>
      <c r="C51" s="78">
        <v>2341</v>
      </c>
      <c r="E51" s="104"/>
    </row>
    <row r="52" spans="1:5" ht="28.5" customHeight="1">
      <c r="A52" s="43" t="s">
        <v>52</v>
      </c>
      <c r="B52" s="44" t="s">
        <v>48</v>
      </c>
      <c r="C52" s="78">
        <v>271</v>
      </c>
      <c r="E52" s="104"/>
    </row>
    <row r="53" spans="1:5" ht="28.5" customHeight="1">
      <c r="A53" s="43" t="s">
        <v>53</v>
      </c>
      <c r="B53" s="44" t="s">
        <v>49</v>
      </c>
      <c r="C53" s="78">
        <v>0</v>
      </c>
      <c r="E53" s="104"/>
    </row>
    <row r="54" spans="1:5" ht="28.5" customHeight="1">
      <c r="A54" s="43" t="s">
        <v>54</v>
      </c>
      <c r="B54" s="44" t="s">
        <v>50</v>
      </c>
      <c r="C54" s="78">
        <v>554</v>
      </c>
      <c r="E54" s="104"/>
    </row>
    <row r="55" spans="1:5" ht="28.5" customHeight="1">
      <c r="A55" s="32" t="s">
        <v>24</v>
      </c>
      <c r="B55" s="41" t="s">
        <v>25</v>
      </c>
      <c r="C55" s="78">
        <v>0</v>
      </c>
      <c r="E55" s="104"/>
    </row>
    <row r="56" spans="1:5" ht="28.5" customHeight="1">
      <c r="A56" s="32" t="s">
        <v>26</v>
      </c>
      <c r="B56" s="41" t="s">
        <v>190</v>
      </c>
      <c r="C56" s="78">
        <v>1256</v>
      </c>
      <c r="E56" s="104"/>
    </row>
    <row r="57" spans="1:5" ht="28.5" customHeight="1">
      <c r="A57" s="32" t="s">
        <v>27</v>
      </c>
      <c r="B57" s="41" t="s">
        <v>28</v>
      </c>
      <c r="C57" s="78">
        <v>593</v>
      </c>
      <c r="E57" s="104"/>
    </row>
    <row r="58" spans="1:5" s="3" customFormat="1" ht="30" customHeight="1">
      <c r="A58" s="34" t="s">
        <v>29</v>
      </c>
      <c r="B58" s="46" t="s">
        <v>191</v>
      </c>
      <c r="C58" s="80">
        <f>C59+C60+C61+C62</f>
        <v>51462</v>
      </c>
      <c r="E58" s="104"/>
    </row>
    <row r="59" spans="1:5" ht="42" customHeight="1">
      <c r="A59" s="32" t="s">
        <v>106</v>
      </c>
      <c r="B59" s="41" t="s">
        <v>128</v>
      </c>
      <c r="C59" s="78">
        <v>0</v>
      </c>
      <c r="E59" s="104"/>
    </row>
    <row r="60" spans="1:5" ht="31.5" customHeight="1">
      <c r="A60" s="32" t="s">
        <v>30</v>
      </c>
      <c r="B60" s="41" t="s">
        <v>57</v>
      </c>
      <c r="C60" s="78">
        <v>49717</v>
      </c>
      <c r="E60" s="104"/>
    </row>
    <row r="61" spans="1:5" ht="31.5" customHeight="1">
      <c r="A61" s="32" t="s">
        <v>31</v>
      </c>
      <c r="B61" s="41" t="s">
        <v>108</v>
      </c>
      <c r="C61" s="78">
        <v>0</v>
      </c>
      <c r="E61" s="104"/>
    </row>
    <row r="62" spans="1:5" ht="31.5" customHeight="1">
      <c r="A62" s="32" t="s">
        <v>107</v>
      </c>
      <c r="B62" s="41" t="s">
        <v>109</v>
      </c>
      <c r="C62" s="78">
        <v>1745</v>
      </c>
      <c r="E62" s="104"/>
    </row>
    <row r="63" spans="1:5" ht="32.25" customHeight="1">
      <c r="A63" s="34" t="s">
        <v>114</v>
      </c>
      <c r="B63" s="46" t="s">
        <v>135</v>
      </c>
      <c r="C63" s="80">
        <v>31682</v>
      </c>
      <c r="E63" s="104"/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K62" sqref="K62"/>
      <selection pane="topRight" activeCell="K62" sqref="K62"/>
      <selection pane="bottomLeft" activeCell="K62" sqref="K62"/>
      <selection pane="bottomRight" activeCell="K62" sqref="K62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12" t="str">
        <f>NFZ!A1</f>
        <v>ROCZNY PLAN FINANSOWY NARODOWEGO FUNDUSZU ZDROWIA NA ROK 2014</v>
      </c>
      <c r="B1" s="112"/>
      <c r="C1" s="112"/>
    </row>
    <row r="2" spans="1:3" s="51" customFormat="1" ht="33" customHeight="1">
      <c r="A2" s="87" t="s">
        <v>65</v>
      </c>
      <c r="B2" s="87"/>
      <c r="C2" s="102">
        <v>1.034</v>
      </c>
    </row>
    <row r="3" spans="1:3" ht="33" customHeight="1">
      <c r="A3" s="1"/>
      <c r="B3" s="74"/>
      <c r="C3" s="85"/>
    </row>
    <row r="4" spans="1:3" s="6" customFormat="1" ht="45" customHeight="1">
      <c r="A4" s="116" t="s">
        <v>139</v>
      </c>
      <c r="B4" s="115" t="s">
        <v>56</v>
      </c>
      <c r="C4" s="113" t="s">
        <v>206</v>
      </c>
    </row>
    <row r="5" spans="1:3" s="6" customFormat="1" ht="45" customHeight="1">
      <c r="A5" s="115"/>
      <c r="B5" s="115"/>
      <c r="C5" s="114"/>
    </row>
    <row r="6" spans="1:3" s="4" customFormat="1" ht="14.25">
      <c r="A6" s="22">
        <v>1</v>
      </c>
      <c r="B6" s="23">
        <v>2</v>
      </c>
      <c r="C6" s="22">
        <v>3</v>
      </c>
    </row>
    <row r="7" spans="1:3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3547815</v>
      </c>
    </row>
    <row r="8" spans="1:3" ht="33" customHeight="1">
      <c r="A8" s="30" t="s">
        <v>1</v>
      </c>
      <c r="B8" s="76" t="s">
        <v>140</v>
      </c>
      <c r="C8" s="78">
        <v>447000</v>
      </c>
    </row>
    <row r="9" spans="1:3" ht="33" customHeight="1">
      <c r="A9" s="30" t="s">
        <v>2</v>
      </c>
      <c r="B9" s="76" t="s">
        <v>141</v>
      </c>
      <c r="C9" s="78">
        <v>273998</v>
      </c>
    </row>
    <row r="10" spans="1:3" ht="33" customHeight="1">
      <c r="A10" s="30" t="s">
        <v>3</v>
      </c>
      <c r="B10" s="76" t="s">
        <v>138</v>
      </c>
      <c r="C10" s="78">
        <v>1732151</v>
      </c>
    </row>
    <row r="11" spans="1:3" ht="31.5" customHeight="1">
      <c r="A11" s="77" t="s">
        <v>58</v>
      </c>
      <c r="B11" s="88" t="s">
        <v>168</v>
      </c>
      <c r="C11" s="78">
        <v>126359</v>
      </c>
    </row>
    <row r="12" spans="1:3" ht="31.5" customHeight="1">
      <c r="A12" s="77" t="s">
        <v>169</v>
      </c>
      <c r="B12" s="88" t="s">
        <v>172</v>
      </c>
      <c r="C12" s="78">
        <v>113278</v>
      </c>
    </row>
    <row r="13" spans="1:3" ht="31.5" customHeight="1">
      <c r="A13" s="77" t="s">
        <v>170</v>
      </c>
      <c r="B13" s="88" t="s">
        <v>173</v>
      </c>
      <c r="C13" s="78">
        <v>73794</v>
      </c>
    </row>
    <row r="14" spans="1:3" ht="31.5" customHeight="1">
      <c r="A14" s="77" t="s">
        <v>171</v>
      </c>
      <c r="B14" s="88" t="s">
        <v>174</v>
      </c>
      <c r="C14" s="78">
        <v>32419</v>
      </c>
    </row>
    <row r="15" spans="1:3" ht="33" customHeight="1">
      <c r="A15" s="30" t="s">
        <v>4</v>
      </c>
      <c r="B15" s="76" t="s">
        <v>146</v>
      </c>
      <c r="C15" s="78">
        <v>131217</v>
      </c>
    </row>
    <row r="16" spans="1:3" ht="33" customHeight="1">
      <c r="A16" s="30" t="s">
        <v>5</v>
      </c>
      <c r="B16" s="76" t="s">
        <v>142</v>
      </c>
      <c r="C16" s="78">
        <v>110648</v>
      </c>
    </row>
    <row r="17" spans="1:3" ht="33" customHeight="1">
      <c r="A17" s="30" t="s">
        <v>6</v>
      </c>
      <c r="B17" s="76" t="s">
        <v>148</v>
      </c>
      <c r="C17" s="78">
        <v>54049</v>
      </c>
    </row>
    <row r="18" spans="1:3" ht="33" customHeight="1">
      <c r="A18" s="30" t="s">
        <v>7</v>
      </c>
      <c r="B18" s="76" t="s">
        <v>147</v>
      </c>
      <c r="C18" s="78">
        <v>15179</v>
      </c>
    </row>
    <row r="19" spans="1:3" ht="33" customHeight="1">
      <c r="A19" s="30" t="s">
        <v>8</v>
      </c>
      <c r="B19" s="76" t="s">
        <v>143</v>
      </c>
      <c r="C19" s="78">
        <v>124503</v>
      </c>
    </row>
    <row r="20" spans="1:3" ht="33" customHeight="1">
      <c r="A20" s="30" t="s">
        <v>9</v>
      </c>
      <c r="B20" s="76" t="s">
        <v>144</v>
      </c>
      <c r="C20" s="78">
        <v>39954</v>
      </c>
    </row>
    <row r="21" spans="1:3" ht="33" customHeight="1">
      <c r="A21" s="30" t="s">
        <v>10</v>
      </c>
      <c r="B21" s="76" t="s">
        <v>149</v>
      </c>
      <c r="C21" s="78">
        <v>3200</v>
      </c>
    </row>
    <row r="22" spans="1:3" ht="46.5" customHeight="1">
      <c r="A22" s="30" t="s">
        <v>11</v>
      </c>
      <c r="B22" s="76" t="s">
        <v>145</v>
      </c>
      <c r="C22" s="78">
        <v>9070</v>
      </c>
    </row>
    <row r="23" spans="1:3" ht="33" customHeight="1">
      <c r="A23" s="30" t="s">
        <v>12</v>
      </c>
      <c r="B23" s="76" t="s">
        <v>198</v>
      </c>
      <c r="C23" s="78">
        <v>87997</v>
      </c>
    </row>
    <row r="24" spans="1:3" ht="33" customHeight="1">
      <c r="A24" s="30" t="s">
        <v>13</v>
      </c>
      <c r="B24" s="76" t="s">
        <v>176</v>
      </c>
      <c r="C24" s="78">
        <v>43000</v>
      </c>
    </row>
    <row r="25" spans="1:3" ht="33" customHeight="1">
      <c r="A25" s="31" t="s">
        <v>14</v>
      </c>
      <c r="B25" s="76" t="s">
        <v>177</v>
      </c>
      <c r="C25" s="78">
        <f>C26+C27+C28</f>
        <v>454249</v>
      </c>
    </row>
    <row r="26" spans="1:3" ht="31.5">
      <c r="A26" s="29" t="s">
        <v>150</v>
      </c>
      <c r="B26" s="88" t="s">
        <v>179</v>
      </c>
      <c r="C26" s="78">
        <v>452049</v>
      </c>
    </row>
    <row r="27" spans="1:3" ht="31.5" customHeight="1">
      <c r="A27" s="77" t="s">
        <v>178</v>
      </c>
      <c r="B27" s="88" t="s">
        <v>181</v>
      </c>
      <c r="C27" s="78">
        <v>2000</v>
      </c>
    </row>
    <row r="28" spans="1:3" ht="31.5" customHeight="1">
      <c r="A28" s="77" t="s">
        <v>182</v>
      </c>
      <c r="B28" s="88" t="s">
        <v>180</v>
      </c>
      <c r="C28" s="78">
        <v>200</v>
      </c>
    </row>
    <row r="29" spans="1:3" ht="33" customHeight="1">
      <c r="A29" s="32" t="s">
        <v>15</v>
      </c>
      <c r="B29" s="37" t="s">
        <v>126</v>
      </c>
      <c r="C29" s="78">
        <v>0</v>
      </c>
    </row>
    <row r="30" spans="1:3" ht="33" customHeight="1">
      <c r="A30" s="32" t="s">
        <v>123</v>
      </c>
      <c r="B30" s="41" t="s">
        <v>183</v>
      </c>
      <c r="C30" s="78">
        <v>0</v>
      </c>
    </row>
    <row r="31" spans="1:3" ht="31.5" customHeight="1">
      <c r="A31" s="77" t="s">
        <v>184</v>
      </c>
      <c r="B31" s="88" t="s">
        <v>200</v>
      </c>
      <c r="C31" s="78">
        <v>0</v>
      </c>
    </row>
    <row r="32" spans="1:3" ht="33" customHeight="1">
      <c r="A32" s="32" t="s">
        <v>124</v>
      </c>
      <c r="B32" s="38" t="s">
        <v>127</v>
      </c>
      <c r="C32" s="78">
        <v>0</v>
      </c>
    </row>
    <row r="33" spans="1:3" ht="33" customHeight="1">
      <c r="A33" s="32" t="s">
        <v>125</v>
      </c>
      <c r="B33" s="41" t="s">
        <v>199</v>
      </c>
      <c r="C33" s="78">
        <v>21600</v>
      </c>
    </row>
    <row r="34" spans="1:3" s="5" customFormat="1" ht="31.5" customHeight="1">
      <c r="A34" s="33" t="s">
        <v>60</v>
      </c>
      <c r="B34" s="39" t="s">
        <v>61</v>
      </c>
      <c r="C34" s="81">
        <v>0</v>
      </c>
    </row>
    <row r="35" spans="1:3" s="5" customFormat="1" ht="31.5" customHeight="1">
      <c r="A35" s="33" t="s">
        <v>59</v>
      </c>
      <c r="B35" s="39" t="s">
        <v>62</v>
      </c>
      <c r="C35" s="81">
        <v>112868</v>
      </c>
    </row>
    <row r="36" spans="1:3" s="5" customFormat="1" ht="42.75" customHeight="1">
      <c r="A36" s="33" t="s">
        <v>185</v>
      </c>
      <c r="B36" s="39" t="s">
        <v>186</v>
      </c>
      <c r="C36" s="81">
        <f>C12+C14+C25+C31</f>
        <v>599946</v>
      </c>
    </row>
    <row r="37" spans="1:3" s="3" customFormat="1" ht="30" customHeight="1">
      <c r="A37" s="27" t="s">
        <v>16</v>
      </c>
      <c r="B37" s="46" t="s">
        <v>196</v>
      </c>
      <c r="C37" s="25">
        <f>C38+C39+C40+C48+C50+C56+C57+C55</f>
        <v>24321</v>
      </c>
    </row>
    <row r="38" spans="1:3" ht="28.5" customHeight="1">
      <c r="A38" s="32" t="s">
        <v>17</v>
      </c>
      <c r="B38" s="41" t="s">
        <v>18</v>
      </c>
      <c r="C38" s="78">
        <v>810</v>
      </c>
    </row>
    <row r="39" spans="1:3" ht="28.5" customHeight="1">
      <c r="A39" s="32" t="s">
        <v>19</v>
      </c>
      <c r="B39" s="41" t="s">
        <v>20</v>
      </c>
      <c r="C39" s="78">
        <v>3120</v>
      </c>
    </row>
    <row r="40" spans="1:3" ht="28.5" customHeight="1">
      <c r="A40" s="32" t="s">
        <v>21</v>
      </c>
      <c r="B40" s="42" t="s">
        <v>32</v>
      </c>
      <c r="C40" s="82">
        <f>C41+C43+C44+C45+C46+C47</f>
        <v>240</v>
      </c>
    </row>
    <row r="41" spans="1:3" ht="28.5" customHeight="1">
      <c r="A41" s="43" t="s">
        <v>40</v>
      </c>
      <c r="B41" s="44" t="s">
        <v>33</v>
      </c>
      <c r="C41" s="78">
        <v>29</v>
      </c>
    </row>
    <row r="42" spans="1:3" ht="28.5" customHeight="1">
      <c r="A42" s="43" t="s">
        <v>41</v>
      </c>
      <c r="B42" s="45" t="s">
        <v>34</v>
      </c>
      <c r="C42" s="78">
        <v>29</v>
      </c>
    </row>
    <row r="43" spans="1:3" ht="28.5" customHeight="1">
      <c r="A43" s="43" t="s">
        <v>42</v>
      </c>
      <c r="B43" s="44" t="s">
        <v>35</v>
      </c>
      <c r="C43" s="78">
        <v>0</v>
      </c>
    </row>
    <row r="44" spans="1:3" ht="28.5" customHeight="1">
      <c r="A44" s="43" t="s">
        <v>43</v>
      </c>
      <c r="B44" s="44" t="s">
        <v>36</v>
      </c>
      <c r="C44" s="78">
        <v>0</v>
      </c>
    </row>
    <row r="45" spans="1:3" ht="28.5" customHeight="1">
      <c r="A45" s="43" t="s">
        <v>44</v>
      </c>
      <c r="B45" s="44" t="s">
        <v>37</v>
      </c>
      <c r="C45" s="78">
        <v>0</v>
      </c>
    </row>
    <row r="46" spans="1:3" ht="28.5" customHeight="1">
      <c r="A46" s="43" t="s">
        <v>45</v>
      </c>
      <c r="B46" s="44" t="s">
        <v>38</v>
      </c>
      <c r="C46" s="78">
        <v>203</v>
      </c>
    </row>
    <row r="47" spans="1:3" ht="28.5" customHeight="1">
      <c r="A47" s="43" t="s">
        <v>46</v>
      </c>
      <c r="B47" s="44" t="s">
        <v>39</v>
      </c>
      <c r="C47" s="78">
        <v>8</v>
      </c>
    </row>
    <row r="48" spans="1:3" ht="28.5" customHeight="1">
      <c r="A48" s="32" t="s">
        <v>22</v>
      </c>
      <c r="B48" s="41" t="s">
        <v>187</v>
      </c>
      <c r="C48" s="78">
        <v>14914</v>
      </c>
    </row>
    <row r="49" spans="1:3" ht="28.5" customHeight="1">
      <c r="A49" s="43" t="s">
        <v>188</v>
      </c>
      <c r="B49" s="44" t="s">
        <v>189</v>
      </c>
      <c r="C49" s="78">
        <v>144</v>
      </c>
    </row>
    <row r="50" spans="1:3" ht="28.5" customHeight="1">
      <c r="A50" s="32" t="s">
        <v>23</v>
      </c>
      <c r="B50" s="42" t="s">
        <v>55</v>
      </c>
      <c r="C50" s="82">
        <f>C51+C52+C53+C54</f>
        <v>3305</v>
      </c>
    </row>
    <row r="51" spans="1:3" ht="28.5" customHeight="1">
      <c r="A51" s="43" t="s">
        <v>51</v>
      </c>
      <c r="B51" s="44" t="s">
        <v>47</v>
      </c>
      <c r="C51" s="78">
        <v>2564</v>
      </c>
    </row>
    <row r="52" spans="1:3" ht="28.5" customHeight="1">
      <c r="A52" s="43" t="s">
        <v>52</v>
      </c>
      <c r="B52" s="44" t="s">
        <v>48</v>
      </c>
      <c r="C52" s="78">
        <v>365</v>
      </c>
    </row>
    <row r="53" spans="1:3" ht="28.5" customHeight="1">
      <c r="A53" s="43" t="s">
        <v>53</v>
      </c>
      <c r="B53" s="44" t="s">
        <v>49</v>
      </c>
      <c r="C53" s="78">
        <v>0</v>
      </c>
    </row>
    <row r="54" spans="1:3" ht="28.5" customHeight="1">
      <c r="A54" s="43" t="s">
        <v>54</v>
      </c>
      <c r="B54" s="44" t="s">
        <v>50</v>
      </c>
      <c r="C54" s="78">
        <v>376</v>
      </c>
    </row>
    <row r="55" spans="1:3" ht="28.5" customHeight="1">
      <c r="A55" s="32" t="s">
        <v>24</v>
      </c>
      <c r="B55" s="41" t="s">
        <v>25</v>
      </c>
      <c r="C55" s="78">
        <v>0</v>
      </c>
    </row>
    <row r="56" spans="1:3" ht="28.5" customHeight="1">
      <c r="A56" s="32" t="s">
        <v>26</v>
      </c>
      <c r="B56" s="41" t="s">
        <v>190</v>
      </c>
      <c r="C56" s="78">
        <v>1584</v>
      </c>
    </row>
    <row r="57" spans="1:3" ht="28.5" customHeight="1">
      <c r="A57" s="32" t="s">
        <v>27</v>
      </c>
      <c r="B57" s="41" t="s">
        <v>28</v>
      </c>
      <c r="C57" s="78">
        <v>348</v>
      </c>
    </row>
    <row r="58" spans="1:3" s="3" customFormat="1" ht="30" customHeight="1">
      <c r="A58" s="34" t="s">
        <v>29</v>
      </c>
      <c r="B58" s="46" t="s">
        <v>191</v>
      </c>
      <c r="C58" s="80">
        <f>C59+C60+C61+C62</f>
        <v>23448</v>
      </c>
    </row>
    <row r="59" spans="1:3" ht="42" customHeight="1">
      <c r="A59" s="32" t="s">
        <v>106</v>
      </c>
      <c r="B59" s="41" t="s">
        <v>128</v>
      </c>
      <c r="C59" s="78">
        <v>5</v>
      </c>
    </row>
    <row r="60" spans="1:3" ht="31.5" customHeight="1">
      <c r="A60" s="32" t="s">
        <v>30</v>
      </c>
      <c r="B60" s="41" t="s">
        <v>57</v>
      </c>
      <c r="C60" s="78">
        <v>21443</v>
      </c>
    </row>
    <row r="61" spans="1:3" ht="31.5" customHeight="1">
      <c r="A61" s="32" t="s">
        <v>31</v>
      </c>
      <c r="B61" s="41" t="s">
        <v>108</v>
      </c>
      <c r="C61" s="78">
        <v>0</v>
      </c>
    </row>
    <row r="62" spans="1:3" ht="31.5" customHeight="1">
      <c r="A62" s="32" t="s">
        <v>107</v>
      </c>
      <c r="B62" s="41" t="s">
        <v>109</v>
      </c>
      <c r="C62" s="78">
        <v>2000</v>
      </c>
    </row>
    <row r="63" spans="1:3" ht="32.25" customHeight="1">
      <c r="A63" s="34" t="s">
        <v>114</v>
      </c>
      <c r="B63" s="46" t="s">
        <v>135</v>
      </c>
      <c r="C63" s="80">
        <v>6094</v>
      </c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K62" sqref="K62"/>
      <selection pane="topRight" activeCell="K62" sqref="K62"/>
      <selection pane="bottomLeft" activeCell="K62" sqref="K62"/>
      <selection pane="bottomRight" activeCell="K62" sqref="K62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12" t="str">
        <f>NFZ!A1</f>
        <v>ROCZNY PLAN FINANSOWY NARODOWEGO FUNDUSZU ZDROWIA NA ROK 2014</v>
      </c>
      <c r="B1" s="112"/>
      <c r="C1" s="112"/>
    </row>
    <row r="2" spans="1:3" s="51" customFormat="1" ht="33" customHeight="1">
      <c r="A2" s="87" t="s">
        <v>66</v>
      </c>
      <c r="B2" s="87"/>
      <c r="C2" s="102">
        <v>1.034</v>
      </c>
    </row>
    <row r="3" spans="1:3" ht="33" customHeight="1">
      <c r="A3" s="1"/>
      <c r="B3" s="74"/>
      <c r="C3" s="85"/>
    </row>
    <row r="4" spans="1:3" s="6" customFormat="1" ht="45" customHeight="1">
      <c r="A4" s="116" t="s">
        <v>139</v>
      </c>
      <c r="B4" s="115" t="s">
        <v>56</v>
      </c>
      <c r="C4" s="113" t="s">
        <v>206</v>
      </c>
    </row>
    <row r="5" spans="1:3" s="6" customFormat="1" ht="45" customHeight="1">
      <c r="A5" s="115"/>
      <c r="B5" s="115"/>
      <c r="C5" s="114"/>
    </row>
    <row r="6" spans="1:3" s="4" customFormat="1" ht="14.25">
      <c r="A6" s="22">
        <v>1</v>
      </c>
      <c r="B6" s="23">
        <v>2</v>
      </c>
      <c r="C6" s="22">
        <v>3</v>
      </c>
    </row>
    <row r="7" spans="1:5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1660371</v>
      </c>
      <c r="E7" s="104"/>
    </row>
    <row r="8" spans="1:5" ht="33" customHeight="1">
      <c r="A8" s="30" t="s">
        <v>1</v>
      </c>
      <c r="B8" s="76" t="s">
        <v>140</v>
      </c>
      <c r="C8" s="78">
        <v>205950</v>
      </c>
      <c r="E8" s="104"/>
    </row>
    <row r="9" spans="1:5" ht="33" customHeight="1">
      <c r="A9" s="30" t="s">
        <v>2</v>
      </c>
      <c r="B9" s="76" t="s">
        <v>141</v>
      </c>
      <c r="C9" s="78">
        <v>147486</v>
      </c>
      <c r="E9" s="104"/>
    </row>
    <row r="10" spans="1:5" ht="33" customHeight="1">
      <c r="A10" s="30" t="s">
        <v>3</v>
      </c>
      <c r="B10" s="76" t="s">
        <v>138</v>
      </c>
      <c r="C10" s="78">
        <v>798245</v>
      </c>
      <c r="E10" s="104"/>
    </row>
    <row r="11" spans="1:5" ht="31.5" customHeight="1">
      <c r="A11" s="77" t="s">
        <v>58</v>
      </c>
      <c r="B11" s="88" t="s">
        <v>168</v>
      </c>
      <c r="C11" s="78">
        <v>59721</v>
      </c>
      <c r="E11" s="104"/>
    </row>
    <row r="12" spans="1:5" ht="31.5" customHeight="1">
      <c r="A12" s="77" t="s">
        <v>169</v>
      </c>
      <c r="B12" s="88" t="s">
        <v>172</v>
      </c>
      <c r="C12" s="78">
        <v>54702</v>
      </c>
      <c r="E12" s="104"/>
    </row>
    <row r="13" spans="1:5" ht="31.5" customHeight="1">
      <c r="A13" s="77" t="s">
        <v>170</v>
      </c>
      <c r="B13" s="88" t="s">
        <v>173</v>
      </c>
      <c r="C13" s="78">
        <v>36380</v>
      </c>
      <c r="E13" s="104"/>
    </row>
    <row r="14" spans="1:5" ht="31.5" customHeight="1">
      <c r="A14" s="77" t="s">
        <v>171</v>
      </c>
      <c r="B14" s="88" t="s">
        <v>174</v>
      </c>
      <c r="C14" s="78">
        <v>10801</v>
      </c>
      <c r="E14" s="104"/>
    </row>
    <row r="15" spans="1:5" ht="33" customHeight="1">
      <c r="A15" s="30" t="s">
        <v>4</v>
      </c>
      <c r="B15" s="76" t="s">
        <v>146</v>
      </c>
      <c r="C15" s="78">
        <v>84804</v>
      </c>
      <c r="E15" s="104"/>
    </row>
    <row r="16" spans="1:5" ht="33" customHeight="1">
      <c r="A16" s="30" t="s">
        <v>5</v>
      </c>
      <c r="B16" s="76" t="s">
        <v>142</v>
      </c>
      <c r="C16" s="78">
        <v>53839</v>
      </c>
      <c r="E16" s="104"/>
    </row>
    <row r="17" spans="1:5" ht="33" customHeight="1">
      <c r="A17" s="30" t="s">
        <v>6</v>
      </c>
      <c r="B17" s="76" t="s">
        <v>148</v>
      </c>
      <c r="C17" s="78">
        <v>22099</v>
      </c>
      <c r="E17" s="104"/>
    </row>
    <row r="18" spans="1:5" ht="33" customHeight="1">
      <c r="A18" s="30" t="s">
        <v>7</v>
      </c>
      <c r="B18" s="76" t="s">
        <v>147</v>
      </c>
      <c r="C18" s="78">
        <v>9506</v>
      </c>
      <c r="E18" s="104"/>
    </row>
    <row r="19" spans="1:5" ht="33" customHeight="1">
      <c r="A19" s="30" t="s">
        <v>8</v>
      </c>
      <c r="B19" s="76" t="s">
        <v>143</v>
      </c>
      <c r="C19" s="78">
        <v>45248</v>
      </c>
      <c r="E19" s="104"/>
    </row>
    <row r="20" spans="1:5" ht="33" customHeight="1">
      <c r="A20" s="30" t="s">
        <v>9</v>
      </c>
      <c r="B20" s="76" t="s">
        <v>144</v>
      </c>
      <c r="C20" s="78">
        <v>13700</v>
      </c>
      <c r="E20" s="104"/>
    </row>
    <row r="21" spans="1:5" ht="33" customHeight="1">
      <c r="A21" s="30" t="s">
        <v>10</v>
      </c>
      <c r="B21" s="76" t="s">
        <v>149</v>
      </c>
      <c r="C21" s="78">
        <v>1927</v>
      </c>
      <c r="E21" s="104"/>
    </row>
    <row r="22" spans="1:5" ht="46.5" customHeight="1">
      <c r="A22" s="30" t="s">
        <v>11</v>
      </c>
      <c r="B22" s="76" t="s">
        <v>145</v>
      </c>
      <c r="C22" s="78">
        <v>5431</v>
      </c>
      <c r="E22" s="104"/>
    </row>
    <row r="23" spans="1:5" ht="33" customHeight="1">
      <c r="A23" s="30" t="s">
        <v>12</v>
      </c>
      <c r="B23" s="76" t="s">
        <v>198</v>
      </c>
      <c r="C23" s="78">
        <v>50179</v>
      </c>
      <c r="E23" s="104"/>
    </row>
    <row r="24" spans="1:5" ht="33" customHeight="1">
      <c r="A24" s="30" t="s">
        <v>13</v>
      </c>
      <c r="B24" s="76" t="s">
        <v>176</v>
      </c>
      <c r="C24" s="78">
        <v>26000</v>
      </c>
      <c r="E24" s="104"/>
    </row>
    <row r="25" spans="1:5" ht="33" customHeight="1">
      <c r="A25" s="31" t="s">
        <v>14</v>
      </c>
      <c r="B25" s="76" t="s">
        <v>177</v>
      </c>
      <c r="C25" s="78">
        <f>C26+C27+C28</f>
        <v>188961</v>
      </c>
      <c r="E25" s="104"/>
    </row>
    <row r="26" spans="1:5" ht="31.5">
      <c r="A26" s="29" t="s">
        <v>150</v>
      </c>
      <c r="B26" s="88" t="s">
        <v>179</v>
      </c>
      <c r="C26" s="78">
        <v>188661</v>
      </c>
      <c r="E26" s="104"/>
    </row>
    <row r="27" spans="1:5" ht="31.5" customHeight="1">
      <c r="A27" s="77" t="s">
        <v>178</v>
      </c>
      <c r="B27" s="88" t="s">
        <v>181</v>
      </c>
      <c r="C27" s="78">
        <v>200</v>
      </c>
      <c r="E27" s="104"/>
    </row>
    <row r="28" spans="1:5" ht="31.5" customHeight="1">
      <c r="A28" s="77" t="s">
        <v>182</v>
      </c>
      <c r="B28" s="88" t="s">
        <v>180</v>
      </c>
      <c r="C28" s="78">
        <v>100</v>
      </c>
      <c r="E28" s="104"/>
    </row>
    <row r="29" spans="1:5" ht="33" customHeight="1">
      <c r="A29" s="32" t="s">
        <v>15</v>
      </c>
      <c r="B29" s="37" t="s">
        <v>126</v>
      </c>
      <c r="C29" s="78">
        <v>0</v>
      </c>
      <c r="E29" s="104"/>
    </row>
    <row r="30" spans="1:5" ht="33" customHeight="1">
      <c r="A30" s="32" t="s">
        <v>123</v>
      </c>
      <c r="B30" s="41" t="s">
        <v>183</v>
      </c>
      <c r="C30" s="78">
        <v>0</v>
      </c>
      <c r="E30" s="104"/>
    </row>
    <row r="31" spans="1:5" ht="31.5" customHeight="1">
      <c r="A31" s="77" t="s">
        <v>184</v>
      </c>
      <c r="B31" s="88" t="s">
        <v>200</v>
      </c>
      <c r="C31" s="78">
        <v>0</v>
      </c>
      <c r="E31" s="104"/>
    </row>
    <row r="32" spans="1:5" ht="33" customHeight="1">
      <c r="A32" s="32" t="s">
        <v>124</v>
      </c>
      <c r="B32" s="38" t="s">
        <v>127</v>
      </c>
      <c r="C32" s="78">
        <v>0</v>
      </c>
      <c r="E32" s="104"/>
    </row>
    <row r="33" spans="1:5" ht="33" customHeight="1">
      <c r="A33" s="32" t="s">
        <v>125</v>
      </c>
      <c r="B33" s="41" t="s">
        <v>199</v>
      </c>
      <c r="C33" s="78">
        <v>6996</v>
      </c>
      <c r="E33" s="104"/>
    </row>
    <row r="34" spans="1:5" s="5" customFormat="1" ht="31.5" customHeight="1">
      <c r="A34" s="33" t="s">
        <v>60</v>
      </c>
      <c r="B34" s="39" t="s">
        <v>61</v>
      </c>
      <c r="C34" s="81">
        <v>0</v>
      </c>
      <c r="E34" s="104"/>
    </row>
    <row r="35" spans="1:5" s="5" customFormat="1" ht="31.5" customHeight="1">
      <c r="A35" s="33" t="s">
        <v>59</v>
      </c>
      <c r="B35" s="39" t="s">
        <v>62</v>
      </c>
      <c r="C35" s="81">
        <v>65344</v>
      </c>
      <c r="E35" s="104"/>
    </row>
    <row r="36" spans="1:5" s="5" customFormat="1" ht="42.75" customHeight="1">
      <c r="A36" s="33" t="s">
        <v>185</v>
      </c>
      <c r="B36" s="39" t="s">
        <v>186</v>
      </c>
      <c r="C36" s="81">
        <f>C12+C14+C25+C31</f>
        <v>254464</v>
      </c>
      <c r="E36" s="104"/>
    </row>
    <row r="37" spans="1:5" s="3" customFormat="1" ht="30" customHeight="1">
      <c r="A37" s="27" t="s">
        <v>16</v>
      </c>
      <c r="B37" s="46" t="s">
        <v>196</v>
      </c>
      <c r="C37" s="25">
        <f>C38+C39+C40+C48+C50+C56+C57+C55</f>
        <v>15817</v>
      </c>
      <c r="E37" s="104"/>
    </row>
    <row r="38" spans="1:5" ht="28.5" customHeight="1">
      <c r="A38" s="32" t="s">
        <v>17</v>
      </c>
      <c r="B38" s="41" t="s">
        <v>18</v>
      </c>
      <c r="C38" s="78">
        <v>704</v>
      </c>
      <c r="E38" s="104"/>
    </row>
    <row r="39" spans="1:5" ht="28.5" customHeight="1">
      <c r="A39" s="32" t="s">
        <v>19</v>
      </c>
      <c r="B39" s="41" t="s">
        <v>20</v>
      </c>
      <c r="C39" s="78">
        <v>2676</v>
      </c>
      <c r="E39" s="104"/>
    </row>
    <row r="40" spans="1:5" ht="28.5" customHeight="1">
      <c r="A40" s="32" t="s">
        <v>21</v>
      </c>
      <c r="B40" s="42" t="s">
        <v>32</v>
      </c>
      <c r="C40" s="82">
        <f>C41+C43+C44+C45+C46+C47</f>
        <v>168</v>
      </c>
      <c r="E40" s="104"/>
    </row>
    <row r="41" spans="1:5" ht="28.5" customHeight="1">
      <c r="A41" s="43" t="s">
        <v>40</v>
      </c>
      <c r="B41" s="44" t="s">
        <v>33</v>
      </c>
      <c r="C41" s="78">
        <v>30</v>
      </c>
      <c r="E41" s="104"/>
    </row>
    <row r="42" spans="1:5" ht="28.5" customHeight="1">
      <c r="A42" s="43" t="s">
        <v>41</v>
      </c>
      <c r="B42" s="45" t="s">
        <v>34</v>
      </c>
      <c r="C42" s="78">
        <v>30</v>
      </c>
      <c r="E42" s="104"/>
    </row>
    <row r="43" spans="1:5" ht="28.5" customHeight="1">
      <c r="A43" s="43" t="s">
        <v>42</v>
      </c>
      <c r="B43" s="44" t="s">
        <v>35</v>
      </c>
      <c r="C43" s="78">
        <v>0</v>
      </c>
      <c r="E43" s="104"/>
    </row>
    <row r="44" spans="1:5" ht="28.5" customHeight="1">
      <c r="A44" s="43" t="s">
        <v>43</v>
      </c>
      <c r="B44" s="44" t="s">
        <v>36</v>
      </c>
      <c r="C44" s="78">
        <v>0</v>
      </c>
      <c r="E44" s="104"/>
    </row>
    <row r="45" spans="1:5" ht="28.5" customHeight="1">
      <c r="A45" s="43" t="s">
        <v>44</v>
      </c>
      <c r="B45" s="44" t="s">
        <v>37</v>
      </c>
      <c r="C45" s="78">
        <v>0</v>
      </c>
      <c r="E45" s="104"/>
    </row>
    <row r="46" spans="1:5" ht="28.5" customHeight="1">
      <c r="A46" s="43" t="s">
        <v>45</v>
      </c>
      <c r="B46" s="44" t="s">
        <v>38</v>
      </c>
      <c r="C46" s="78">
        <v>114</v>
      </c>
      <c r="E46" s="104"/>
    </row>
    <row r="47" spans="1:5" ht="28.5" customHeight="1">
      <c r="A47" s="43" t="s">
        <v>46</v>
      </c>
      <c r="B47" s="44" t="s">
        <v>39</v>
      </c>
      <c r="C47" s="78">
        <v>24</v>
      </c>
      <c r="E47" s="104"/>
    </row>
    <row r="48" spans="1:5" ht="28.5" customHeight="1">
      <c r="A48" s="32" t="s">
        <v>22</v>
      </c>
      <c r="B48" s="41" t="s">
        <v>187</v>
      </c>
      <c r="C48" s="78">
        <v>8252</v>
      </c>
      <c r="E48" s="104"/>
    </row>
    <row r="49" spans="1:5" ht="28.5" customHeight="1">
      <c r="A49" s="43" t="s">
        <v>188</v>
      </c>
      <c r="B49" s="44" t="s">
        <v>189</v>
      </c>
      <c r="C49" s="78">
        <v>43</v>
      </c>
      <c r="E49" s="104"/>
    </row>
    <row r="50" spans="1:5" ht="28.5" customHeight="1">
      <c r="A50" s="32" t="s">
        <v>23</v>
      </c>
      <c r="B50" s="42" t="s">
        <v>55</v>
      </c>
      <c r="C50" s="82">
        <f>C51+C52+C53+C54</f>
        <v>1832</v>
      </c>
      <c r="E50" s="104"/>
    </row>
    <row r="51" spans="1:5" ht="28.5" customHeight="1">
      <c r="A51" s="43" t="s">
        <v>51</v>
      </c>
      <c r="B51" s="44" t="s">
        <v>47</v>
      </c>
      <c r="C51" s="78">
        <v>1419</v>
      </c>
      <c r="E51" s="104"/>
    </row>
    <row r="52" spans="1:5" ht="28.5" customHeight="1">
      <c r="A52" s="43" t="s">
        <v>52</v>
      </c>
      <c r="B52" s="44" t="s">
        <v>48</v>
      </c>
      <c r="C52" s="78">
        <v>202</v>
      </c>
      <c r="E52" s="104"/>
    </row>
    <row r="53" spans="1:5" ht="28.5" customHeight="1">
      <c r="A53" s="43" t="s">
        <v>53</v>
      </c>
      <c r="B53" s="44" t="s">
        <v>49</v>
      </c>
      <c r="C53" s="78">
        <v>0</v>
      </c>
      <c r="E53" s="104"/>
    </row>
    <row r="54" spans="1:5" ht="28.5" customHeight="1">
      <c r="A54" s="43" t="s">
        <v>54</v>
      </c>
      <c r="B54" s="44" t="s">
        <v>50</v>
      </c>
      <c r="C54" s="78">
        <v>211</v>
      </c>
      <c r="E54" s="104"/>
    </row>
    <row r="55" spans="1:5" ht="28.5" customHeight="1">
      <c r="A55" s="32" t="s">
        <v>24</v>
      </c>
      <c r="B55" s="41" t="s">
        <v>25</v>
      </c>
      <c r="C55" s="78">
        <v>0</v>
      </c>
      <c r="E55" s="104"/>
    </row>
    <row r="56" spans="1:5" ht="28.5" customHeight="1">
      <c r="A56" s="32" t="s">
        <v>26</v>
      </c>
      <c r="B56" s="41" t="s">
        <v>190</v>
      </c>
      <c r="C56" s="78">
        <v>1900</v>
      </c>
      <c r="E56" s="104"/>
    </row>
    <row r="57" spans="1:5" ht="28.5" customHeight="1">
      <c r="A57" s="32" t="s">
        <v>27</v>
      </c>
      <c r="B57" s="41" t="s">
        <v>28</v>
      </c>
      <c r="C57" s="78">
        <v>285</v>
      </c>
      <c r="E57" s="104"/>
    </row>
    <row r="58" spans="1:5" s="3" customFormat="1" ht="30" customHeight="1">
      <c r="A58" s="34" t="s">
        <v>29</v>
      </c>
      <c r="B58" s="46" t="s">
        <v>191</v>
      </c>
      <c r="C58" s="80">
        <f>C59+C60+C61+C62</f>
        <v>4677</v>
      </c>
      <c r="E58" s="104"/>
    </row>
    <row r="59" spans="1:5" ht="42" customHeight="1">
      <c r="A59" s="32" t="s">
        <v>106</v>
      </c>
      <c r="B59" s="41" t="s">
        <v>128</v>
      </c>
      <c r="C59" s="78">
        <v>0</v>
      </c>
      <c r="E59" s="104"/>
    </row>
    <row r="60" spans="1:5" ht="31.5" customHeight="1">
      <c r="A60" s="32" t="s">
        <v>30</v>
      </c>
      <c r="B60" s="41" t="s">
        <v>57</v>
      </c>
      <c r="C60" s="78">
        <v>4127</v>
      </c>
      <c r="E60" s="104"/>
    </row>
    <row r="61" spans="1:5" ht="31.5" customHeight="1">
      <c r="A61" s="32" t="s">
        <v>31</v>
      </c>
      <c r="B61" s="41" t="s">
        <v>108</v>
      </c>
      <c r="C61" s="78">
        <v>0</v>
      </c>
      <c r="E61" s="104"/>
    </row>
    <row r="62" spans="1:5" ht="31.5" customHeight="1">
      <c r="A62" s="32" t="s">
        <v>107</v>
      </c>
      <c r="B62" s="41" t="s">
        <v>109</v>
      </c>
      <c r="C62" s="78">
        <v>550</v>
      </c>
      <c r="E62" s="104"/>
    </row>
    <row r="63" spans="1:5" ht="32.25" customHeight="1">
      <c r="A63" s="34" t="s">
        <v>114</v>
      </c>
      <c r="B63" s="46" t="s">
        <v>135</v>
      </c>
      <c r="C63" s="80">
        <v>750</v>
      </c>
      <c r="E63" s="104"/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63"/>
  <sheetViews>
    <sheetView showGridLines="0" view="pageBreakPreview" zoomScale="55" zoomScaleNormal="50" zoomScaleSheetLayoutView="55" zoomScalePageLayoutView="0" workbookViewId="0" topLeftCell="A1">
      <pane xSplit="2" ySplit="7" topLeftCell="C8" activePane="bottomRight" state="frozen"/>
      <selection pane="topLeft" activeCell="K62" sqref="K62"/>
      <selection pane="topRight" activeCell="K62" sqref="K62"/>
      <selection pane="bottomLeft" activeCell="K62" sqref="K62"/>
      <selection pane="bottomRight" activeCell="L25" sqref="L25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12" t="str">
        <f>NFZ!A1</f>
        <v>ROCZNY PLAN FINANSOWY NARODOWEGO FUNDUSZU ZDROWIA NA ROK 2014</v>
      </c>
      <c r="B1" s="112"/>
      <c r="C1" s="112"/>
    </row>
    <row r="2" spans="1:3" s="51" customFormat="1" ht="33" customHeight="1">
      <c r="A2" s="87" t="s">
        <v>67</v>
      </c>
      <c r="B2" s="87"/>
      <c r="C2" s="102">
        <v>1.034</v>
      </c>
    </row>
    <row r="3" spans="1:3" ht="33" customHeight="1">
      <c r="A3" s="1"/>
      <c r="B3" s="74"/>
      <c r="C3" s="85"/>
    </row>
    <row r="4" spans="1:3" s="6" customFormat="1" ht="45" customHeight="1">
      <c r="A4" s="116" t="s">
        <v>139</v>
      </c>
      <c r="B4" s="115" t="s">
        <v>56</v>
      </c>
      <c r="C4" s="113" t="s">
        <v>206</v>
      </c>
    </row>
    <row r="5" spans="1:3" s="6" customFormat="1" ht="45" customHeight="1">
      <c r="A5" s="115"/>
      <c r="B5" s="115"/>
      <c r="C5" s="114"/>
    </row>
    <row r="6" spans="1:3" s="4" customFormat="1" ht="14.25">
      <c r="A6" s="22">
        <v>1</v>
      </c>
      <c r="B6" s="23">
        <v>2</v>
      </c>
      <c r="C6" s="22">
        <v>3</v>
      </c>
    </row>
    <row r="7" spans="1:3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4260059</v>
      </c>
    </row>
    <row r="8" spans="1:3" ht="33" customHeight="1">
      <c r="A8" s="30" t="s">
        <v>1</v>
      </c>
      <c r="B8" s="76" t="s">
        <v>140</v>
      </c>
      <c r="C8" s="78">
        <v>517799</v>
      </c>
    </row>
    <row r="9" spans="1:3" ht="33" customHeight="1">
      <c r="A9" s="30" t="s">
        <v>2</v>
      </c>
      <c r="B9" s="76" t="s">
        <v>141</v>
      </c>
      <c r="C9" s="78">
        <v>318335</v>
      </c>
    </row>
    <row r="10" spans="1:3" ht="33" customHeight="1">
      <c r="A10" s="30" t="s">
        <v>3</v>
      </c>
      <c r="B10" s="76" t="s">
        <v>138</v>
      </c>
      <c r="C10" s="78">
        <v>2092533</v>
      </c>
    </row>
    <row r="11" spans="1:3" ht="31.5" customHeight="1">
      <c r="A11" s="77" t="s">
        <v>58</v>
      </c>
      <c r="B11" s="88" t="s">
        <v>168</v>
      </c>
      <c r="C11" s="78">
        <v>174201</v>
      </c>
    </row>
    <row r="12" spans="1:3" ht="31.5" customHeight="1">
      <c r="A12" s="77" t="s">
        <v>169</v>
      </c>
      <c r="B12" s="88" t="s">
        <v>172</v>
      </c>
      <c r="C12" s="78">
        <v>159644</v>
      </c>
    </row>
    <row r="13" spans="1:3" ht="31.5" customHeight="1">
      <c r="A13" s="77" t="s">
        <v>170</v>
      </c>
      <c r="B13" s="88" t="s">
        <v>173</v>
      </c>
      <c r="C13" s="78">
        <v>74978</v>
      </c>
    </row>
    <row r="14" spans="1:3" ht="31.5" customHeight="1">
      <c r="A14" s="77" t="s">
        <v>171</v>
      </c>
      <c r="B14" s="88" t="s">
        <v>174</v>
      </c>
      <c r="C14" s="78">
        <v>24560</v>
      </c>
    </row>
    <row r="15" spans="1:3" ht="33" customHeight="1">
      <c r="A15" s="30" t="s">
        <v>4</v>
      </c>
      <c r="B15" s="76" t="s">
        <v>146</v>
      </c>
      <c r="C15" s="78">
        <v>155392</v>
      </c>
    </row>
    <row r="16" spans="1:3" ht="33" customHeight="1">
      <c r="A16" s="30" t="s">
        <v>5</v>
      </c>
      <c r="B16" s="76" t="s">
        <v>142</v>
      </c>
      <c r="C16" s="78">
        <v>124878</v>
      </c>
    </row>
    <row r="17" spans="1:3" ht="33" customHeight="1">
      <c r="A17" s="30" t="s">
        <v>6</v>
      </c>
      <c r="B17" s="76" t="s">
        <v>148</v>
      </c>
      <c r="C17" s="78">
        <v>54955</v>
      </c>
    </row>
    <row r="18" spans="1:3" ht="33" customHeight="1">
      <c r="A18" s="30" t="s">
        <v>7</v>
      </c>
      <c r="B18" s="76" t="s">
        <v>147</v>
      </c>
      <c r="C18" s="78">
        <v>22999</v>
      </c>
    </row>
    <row r="19" spans="1:3" ht="33" customHeight="1">
      <c r="A19" s="30" t="s">
        <v>8</v>
      </c>
      <c r="B19" s="76" t="s">
        <v>143</v>
      </c>
      <c r="C19" s="78">
        <v>118654</v>
      </c>
    </row>
    <row r="20" spans="1:3" ht="33" customHeight="1">
      <c r="A20" s="30" t="s">
        <v>9</v>
      </c>
      <c r="B20" s="76" t="s">
        <v>144</v>
      </c>
      <c r="C20" s="78">
        <v>42978</v>
      </c>
    </row>
    <row r="21" spans="1:3" ht="33" customHeight="1">
      <c r="A21" s="30" t="s">
        <v>10</v>
      </c>
      <c r="B21" s="76" t="s">
        <v>149</v>
      </c>
      <c r="C21" s="78">
        <v>2350</v>
      </c>
    </row>
    <row r="22" spans="1:3" ht="46.5" customHeight="1">
      <c r="A22" s="30" t="s">
        <v>11</v>
      </c>
      <c r="B22" s="76" t="s">
        <v>145</v>
      </c>
      <c r="C22" s="78">
        <v>11032</v>
      </c>
    </row>
    <row r="23" spans="1:3" ht="33" customHeight="1">
      <c r="A23" s="30" t="s">
        <v>12</v>
      </c>
      <c r="B23" s="76" t="s">
        <v>198</v>
      </c>
      <c r="C23" s="78">
        <v>108165</v>
      </c>
    </row>
    <row r="24" spans="1:3" ht="33" customHeight="1">
      <c r="A24" s="30" t="s">
        <v>13</v>
      </c>
      <c r="B24" s="76" t="s">
        <v>176</v>
      </c>
      <c r="C24" s="78">
        <v>56081</v>
      </c>
    </row>
    <row r="25" spans="1:3" ht="33" customHeight="1">
      <c r="A25" s="31" t="s">
        <v>14</v>
      </c>
      <c r="B25" s="76" t="s">
        <v>177</v>
      </c>
      <c r="C25" s="78">
        <f>C26+C27+C28</f>
        <v>608782</v>
      </c>
    </row>
    <row r="26" spans="1:3" ht="31.5">
      <c r="A26" s="29" t="s">
        <v>150</v>
      </c>
      <c r="B26" s="88" t="s">
        <v>179</v>
      </c>
      <c r="C26" s="78">
        <v>607182</v>
      </c>
    </row>
    <row r="27" spans="1:3" ht="31.5" customHeight="1">
      <c r="A27" s="77" t="s">
        <v>178</v>
      </c>
      <c r="B27" s="88" t="s">
        <v>181</v>
      </c>
      <c r="C27" s="78">
        <v>1000</v>
      </c>
    </row>
    <row r="28" spans="1:3" ht="31.5" customHeight="1">
      <c r="A28" s="77" t="s">
        <v>182</v>
      </c>
      <c r="B28" s="88" t="s">
        <v>180</v>
      </c>
      <c r="C28" s="78">
        <v>600</v>
      </c>
    </row>
    <row r="29" spans="1:3" ht="33" customHeight="1">
      <c r="A29" s="32" t="s">
        <v>15</v>
      </c>
      <c r="B29" s="37" t="s">
        <v>126</v>
      </c>
      <c r="C29" s="78">
        <v>0</v>
      </c>
    </row>
    <row r="30" spans="1:3" ht="33" customHeight="1">
      <c r="A30" s="32" t="s">
        <v>123</v>
      </c>
      <c r="B30" s="41" t="s">
        <v>183</v>
      </c>
      <c r="C30" s="78">
        <v>0</v>
      </c>
    </row>
    <row r="31" spans="1:3" ht="31.5" customHeight="1">
      <c r="A31" s="77" t="s">
        <v>184</v>
      </c>
      <c r="B31" s="88" t="s">
        <v>200</v>
      </c>
      <c r="C31" s="78">
        <v>0</v>
      </c>
    </row>
    <row r="32" spans="1:3" ht="33" customHeight="1">
      <c r="A32" s="32" t="s">
        <v>124</v>
      </c>
      <c r="B32" s="38" t="s">
        <v>127</v>
      </c>
      <c r="C32" s="78">
        <v>0</v>
      </c>
    </row>
    <row r="33" spans="1:3" ht="33" customHeight="1">
      <c r="A33" s="32" t="s">
        <v>125</v>
      </c>
      <c r="B33" s="41" t="s">
        <v>199</v>
      </c>
      <c r="C33" s="78">
        <v>25126</v>
      </c>
    </row>
    <row r="34" spans="1:3" s="5" customFormat="1" ht="31.5" customHeight="1">
      <c r="A34" s="33" t="s">
        <v>60</v>
      </c>
      <c r="B34" s="39" t="s">
        <v>61</v>
      </c>
      <c r="C34" s="81">
        <v>0</v>
      </c>
    </row>
    <row r="35" spans="1:3" s="5" customFormat="1" ht="31.5" customHeight="1">
      <c r="A35" s="33" t="s">
        <v>59</v>
      </c>
      <c r="B35" s="39" t="s">
        <v>62</v>
      </c>
      <c r="C35" s="81">
        <v>121125</v>
      </c>
    </row>
    <row r="36" spans="1:3" s="5" customFormat="1" ht="42.75" customHeight="1">
      <c r="A36" s="33" t="s">
        <v>185</v>
      </c>
      <c r="B36" s="39" t="s">
        <v>186</v>
      </c>
      <c r="C36" s="81">
        <f>C12+C14+C25+C31</f>
        <v>792986</v>
      </c>
    </row>
    <row r="37" spans="1:3" s="3" customFormat="1" ht="30" customHeight="1">
      <c r="A37" s="27" t="s">
        <v>16</v>
      </c>
      <c r="B37" s="46" t="s">
        <v>196</v>
      </c>
      <c r="C37" s="25">
        <f>C38+C39+C40+C48+C50+C56+C57+C55</f>
        <v>30029</v>
      </c>
    </row>
    <row r="38" spans="1:3" ht="28.5" customHeight="1">
      <c r="A38" s="32" t="s">
        <v>17</v>
      </c>
      <c r="B38" s="41" t="s">
        <v>18</v>
      </c>
      <c r="C38" s="78">
        <v>1142</v>
      </c>
    </row>
    <row r="39" spans="1:3" ht="28.5" customHeight="1">
      <c r="A39" s="32" t="s">
        <v>19</v>
      </c>
      <c r="B39" s="41" t="s">
        <v>20</v>
      </c>
      <c r="C39" s="78">
        <v>5093</v>
      </c>
    </row>
    <row r="40" spans="1:3" ht="28.5" customHeight="1">
      <c r="A40" s="32" t="s">
        <v>21</v>
      </c>
      <c r="B40" s="42" t="s">
        <v>32</v>
      </c>
      <c r="C40" s="82">
        <f>C41+C43+C44+C45+C46+C47</f>
        <v>295</v>
      </c>
    </row>
    <row r="41" spans="1:3" ht="28.5" customHeight="1">
      <c r="A41" s="43" t="s">
        <v>40</v>
      </c>
      <c r="B41" s="44" t="s">
        <v>33</v>
      </c>
      <c r="C41" s="78">
        <v>13</v>
      </c>
    </row>
    <row r="42" spans="1:3" ht="28.5" customHeight="1">
      <c r="A42" s="43" t="s">
        <v>41</v>
      </c>
      <c r="B42" s="45" t="s">
        <v>34</v>
      </c>
      <c r="C42" s="78">
        <v>13</v>
      </c>
    </row>
    <row r="43" spans="1:3" ht="28.5" customHeight="1">
      <c r="A43" s="43" t="s">
        <v>42</v>
      </c>
      <c r="B43" s="44" t="s">
        <v>35</v>
      </c>
      <c r="C43" s="78">
        <v>17</v>
      </c>
    </row>
    <row r="44" spans="1:3" ht="28.5" customHeight="1">
      <c r="A44" s="43" t="s">
        <v>43</v>
      </c>
      <c r="B44" s="44" t="s">
        <v>36</v>
      </c>
      <c r="C44" s="78">
        <v>0</v>
      </c>
    </row>
    <row r="45" spans="1:3" ht="28.5" customHeight="1">
      <c r="A45" s="43" t="s">
        <v>44</v>
      </c>
      <c r="B45" s="44" t="s">
        <v>37</v>
      </c>
      <c r="C45" s="78">
        <v>0</v>
      </c>
    </row>
    <row r="46" spans="1:3" ht="28.5" customHeight="1">
      <c r="A46" s="43" t="s">
        <v>45</v>
      </c>
      <c r="B46" s="44" t="s">
        <v>38</v>
      </c>
      <c r="C46" s="78">
        <v>261</v>
      </c>
    </row>
    <row r="47" spans="1:3" ht="28.5" customHeight="1">
      <c r="A47" s="43" t="s">
        <v>46</v>
      </c>
      <c r="B47" s="44" t="s">
        <v>39</v>
      </c>
      <c r="C47" s="78">
        <v>4</v>
      </c>
    </row>
    <row r="48" spans="1:3" ht="28.5" customHeight="1">
      <c r="A48" s="32" t="s">
        <v>22</v>
      </c>
      <c r="B48" s="41" t="s">
        <v>187</v>
      </c>
      <c r="C48" s="78">
        <v>17338</v>
      </c>
    </row>
    <row r="49" spans="1:3" ht="28.5" customHeight="1">
      <c r="A49" s="43" t="s">
        <v>188</v>
      </c>
      <c r="B49" s="44" t="s">
        <v>189</v>
      </c>
      <c r="C49" s="78">
        <v>90</v>
      </c>
    </row>
    <row r="50" spans="1:3" ht="28.5" customHeight="1">
      <c r="A50" s="32" t="s">
        <v>23</v>
      </c>
      <c r="B50" s="42" t="s">
        <v>55</v>
      </c>
      <c r="C50" s="82">
        <f>C51+C52+C53+C54</f>
        <v>3843</v>
      </c>
    </row>
    <row r="51" spans="1:3" ht="28.5" customHeight="1">
      <c r="A51" s="43" t="s">
        <v>51</v>
      </c>
      <c r="B51" s="44" t="s">
        <v>47</v>
      </c>
      <c r="C51" s="78">
        <v>2980</v>
      </c>
    </row>
    <row r="52" spans="1:3" ht="28.5" customHeight="1">
      <c r="A52" s="43" t="s">
        <v>52</v>
      </c>
      <c r="B52" s="44" t="s">
        <v>48</v>
      </c>
      <c r="C52" s="78">
        <v>425</v>
      </c>
    </row>
    <row r="53" spans="1:3" ht="28.5" customHeight="1">
      <c r="A53" s="43" t="s">
        <v>53</v>
      </c>
      <c r="B53" s="44" t="s">
        <v>49</v>
      </c>
      <c r="C53" s="78">
        <v>0</v>
      </c>
    </row>
    <row r="54" spans="1:3" ht="28.5" customHeight="1">
      <c r="A54" s="43" t="s">
        <v>54</v>
      </c>
      <c r="B54" s="44" t="s">
        <v>50</v>
      </c>
      <c r="C54" s="78">
        <v>438</v>
      </c>
    </row>
    <row r="55" spans="1:3" ht="28.5" customHeight="1">
      <c r="A55" s="32" t="s">
        <v>24</v>
      </c>
      <c r="B55" s="41" t="s">
        <v>25</v>
      </c>
      <c r="C55" s="78">
        <v>0</v>
      </c>
    </row>
    <row r="56" spans="1:3" ht="28.5" customHeight="1">
      <c r="A56" s="32" t="s">
        <v>26</v>
      </c>
      <c r="B56" s="41" t="s">
        <v>190</v>
      </c>
      <c r="C56" s="78">
        <v>2050</v>
      </c>
    </row>
    <row r="57" spans="1:3" ht="28.5" customHeight="1">
      <c r="A57" s="32" t="s">
        <v>27</v>
      </c>
      <c r="B57" s="41" t="s">
        <v>28</v>
      </c>
      <c r="C57" s="78">
        <v>268</v>
      </c>
    </row>
    <row r="58" spans="1:3" s="3" customFormat="1" ht="30" customHeight="1">
      <c r="A58" s="34" t="s">
        <v>29</v>
      </c>
      <c r="B58" s="46" t="s">
        <v>191</v>
      </c>
      <c r="C58" s="80">
        <f>C59+C60+C61+C62</f>
        <v>17380</v>
      </c>
    </row>
    <row r="59" spans="1:3" ht="42" customHeight="1">
      <c r="A59" s="32" t="s">
        <v>106</v>
      </c>
      <c r="B59" s="41" t="s">
        <v>128</v>
      </c>
      <c r="C59" s="78">
        <v>0</v>
      </c>
    </row>
    <row r="60" spans="1:3" ht="31.5" customHeight="1">
      <c r="A60" s="32" t="s">
        <v>30</v>
      </c>
      <c r="B60" s="41" t="s">
        <v>57</v>
      </c>
      <c r="C60" s="78">
        <v>17000</v>
      </c>
    </row>
    <row r="61" spans="1:3" ht="31.5" customHeight="1">
      <c r="A61" s="32" t="s">
        <v>31</v>
      </c>
      <c r="B61" s="41" t="s">
        <v>108</v>
      </c>
      <c r="C61" s="78">
        <v>0</v>
      </c>
    </row>
    <row r="62" spans="1:3" ht="31.5" customHeight="1">
      <c r="A62" s="32" t="s">
        <v>107</v>
      </c>
      <c r="B62" s="41" t="s">
        <v>109</v>
      </c>
      <c r="C62" s="78">
        <v>380</v>
      </c>
    </row>
    <row r="63" spans="1:3" ht="32.25" customHeight="1">
      <c r="A63" s="34" t="s">
        <v>114</v>
      </c>
      <c r="B63" s="46" t="s">
        <v>135</v>
      </c>
      <c r="C63" s="80">
        <v>5000</v>
      </c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63"/>
  <sheetViews>
    <sheetView showGridLines="0" view="pageBreakPreview" zoomScale="55" zoomScaleNormal="70" zoomScaleSheetLayoutView="55" zoomScalePageLayoutView="0" workbookViewId="0" topLeftCell="A1">
      <pane xSplit="1" ySplit="7" topLeftCell="B8" activePane="bottomRight" state="frozen"/>
      <selection pane="topLeft" activeCell="K62" sqref="K62"/>
      <selection pane="topRight" activeCell="K62" sqref="K62"/>
      <selection pane="bottomLeft" activeCell="K62" sqref="K62"/>
      <selection pane="bottomRight" activeCell="K62" sqref="K62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3" width="25.75390625" style="2" customWidth="1"/>
    <col min="4" max="16384" width="9.125" style="2" customWidth="1"/>
  </cols>
  <sheetData>
    <row r="1" spans="1:3" s="49" customFormat="1" ht="54.75" customHeight="1">
      <c r="A1" s="112" t="str">
        <f>NFZ!A1</f>
        <v>ROCZNY PLAN FINANSOWY NARODOWEGO FUNDUSZU ZDROWIA NA ROK 2014</v>
      </c>
      <c r="B1" s="112"/>
      <c r="C1" s="112"/>
    </row>
    <row r="2" spans="1:3" s="51" customFormat="1" ht="33" customHeight="1">
      <c r="A2" s="87" t="s">
        <v>68</v>
      </c>
      <c r="B2" s="87"/>
      <c r="C2" s="102">
        <v>1.034</v>
      </c>
    </row>
    <row r="3" spans="1:3" ht="33" customHeight="1">
      <c r="A3" s="1"/>
      <c r="B3" s="74"/>
      <c r="C3" s="85"/>
    </row>
    <row r="4" spans="1:3" s="6" customFormat="1" ht="45" customHeight="1">
      <c r="A4" s="116" t="s">
        <v>139</v>
      </c>
      <c r="B4" s="115" t="s">
        <v>56</v>
      </c>
      <c r="C4" s="113" t="s">
        <v>206</v>
      </c>
    </row>
    <row r="5" spans="1:3" s="6" customFormat="1" ht="45" customHeight="1">
      <c r="A5" s="115"/>
      <c r="B5" s="115"/>
      <c r="C5" s="114"/>
    </row>
    <row r="6" spans="1:3" s="4" customFormat="1" ht="14.25">
      <c r="A6" s="22">
        <v>1</v>
      </c>
      <c r="B6" s="23">
        <v>2</v>
      </c>
      <c r="C6" s="22">
        <v>3</v>
      </c>
    </row>
    <row r="7" spans="1:5" s="3" customFormat="1" ht="30" customHeight="1">
      <c r="A7" s="24" t="s">
        <v>0</v>
      </c>
      <c r="B7" s="40" t="s">
        <v>175</v>
      </c>
      <c r="C7" s="13">
        <f>C8+C9+C10+C15+C16+C17+C18+C19+C20+C21+C22+C23+C24+C25+C29+C30+C32+C33</f>
        <v>5301676</v>
      </c>
      <c r="E7" s="104"/>
    </row>
    <row r="8" spans="1:5" ht="33" customHeight="1">
      <c r="A8" s="30" t="s">
        <v>1</v>
      </c>
      <c r="B8" s="76" t="s">
        <v>140</v>
      </c>
      <c r="C8" s="78">
        <v>656480</v>
      </c>
      <c r="E8" s="104"/>
    </row>
    <row r="9" spans="1:5" ht="33" customHeight="1">
      <c r="A9" s="30" t="s">
        <v>2</v>
      </c>
      <c r="B9" s="76" t="s">
        <v>141</v>
      </c>
      <c r="C9" s="78">
        <v>458405</v>
      </c>
      <c r="E9" s="104"/>
    </row>
    <row r="10" spans="1:5" ht="33" customHeight="1">
      <c r="A10" s="30" t="s">
        <v>3</v>
      </c>
      <c r="B10" s="76" t="s">
        <v>138</v>
      </c>
      <c r="C10" s="78">
        <v>2544775</v>
      </c>
      <c r="E10" s="104"/>
    </row>
    <row r="11" spans="1:5" ht="31.5" customHeight="1">
      <c r="A11" s="77" t="s">
        <v>58</v>
      </c>
      <c r="B11" s="88" t="s">
        <v>168</v>
      </c>
      <c r="C11" s="78">
        <v>256047</v>
      </c>
      <c r="E11" s="104"/>
    </row>
    <row r="12" spans="1:5" ht="31.5" customHeight="1">
      <c r="A12" s="77" t="s">
        <v>169</v>
      </c>
      <c r="B12" s="88" t="s">
        <v>172</v>
      </c>
      <c r="C12" s="78">
        <v>234272</v>
      </c>
      <c r="E12" s="104"/>
    </row>
    <row r="13" spans="1:5" ht="31.5" customHeight="1">
      <c r="A13" s="77" t="s">
        <v>170</v>
      </c>
      <c r="B13" s="88" t="s">
        <v>173</v>
      </c>
      <c r="C13" s="78">
        <v>91780</v>
      </c>
      <c r="E13" s="104"/>
    </row>
    <row r="14" spans="1:5" ht="31.5" customHeight="1">
      <c r="A14" s="77" t="s">
        <v>171</v>
      </c>
      <c r="B14" s="88" t="s">
        <v>174</v>
      </c>
      <c r="C14" s="78">
        <v>43665</v>
      </c>
      <c r="E14" s="104"/>
    </row>
    <row r="15" spans="1:5" ht="33" customHeight="1">
      <c r="A15" s="30" t="s">
        <v>4</v>
      </c>
      <c r="B15" s="76" t="s">
        <v>146</v>
      </c>
      <c r="C15" s="78">
        <v>166772</v>
      </c>
      <c r="E15" s="104"/>
    </row>
    <row r="16" spans="1:5" ht="33" customHeight="1">
      <c r="A16" s="30" t="s">
        <v>5</v>
      </c>
      <c r="B16" s="76" t="s">
        <v>142</v>
      </c>
      <c r="C16" s="78">
        <v>180995</v>
      </c>
      <c r="E16" s="104"/>
    </row>
    <row r="17" spans="1:5" ht="33" customHeight="1">
      <c r="A17" s="30" t="s">
        <v>6</v>
      </c>
      <c r="B17" s="76" t="s">
        <v>148</v>
      </c>
      <c r="C17" s="78">
        <v>114002</v>
      </c>
      <c r="E17" s="104"/>
    </row>
    <row r="18" spans="1:5" ht="33" customHeight="1">
      <c r="A18" s="30" t="s">
        <v>7</v>
      </c>
      <c r="B18" s="76" t="s">
        <v>147</v>
      </c>
      <c r="C18" s="78">
        <v>33378</v>
      </c>
      <c r="E18" s="104"/>
    </row>
    <row r="19" spans="1:5" ht="33" customHeight="1">
      <c r="A19" s="30" t="s">
        <v>8</v>
      </c>
      <c r="B19" s="76" t="s">
        <v>143</v>
      </c>
      <c r="C19" s="78">
        <v>182760</v>
      </c>
      <c r="E19" s="104"/>
    </row>
    <row r="20" spans="1:5" ht="33" customHeight="1">
      <c r="A20" s="30" t="s">
        <v>9</v>
      </c>
      <c r="B20" s="76" t="s">
        <v>144</v>
      </c>
      <c r="C20" s="78">
        <v>49500</v>
      </c>
      <c r="E20" s="104"/>
    </row>
    <row r="21" spans="1:5" ht="33" customHeight="1">
      <c r="A21" s="30" t="s">
        <v>10</v>
      </c>
      <c r="B21" s="76" t="s">
        <v>149</v>
      </c>
      <c r="C21" s="78">
        <v>1701</v>
      </c>
      <c r="E21" s="104"/>
    </row>
    <row r="22" spans="1:5" ht="46.5" customHeight="1">
      <c r="A22" s="30" t="s">
        <v>11</v>
      </c>
      <c r="B22" s="76" t="s">
        <v>145</v>
      </c>
      <c r="C22" s="78">
        <v>12379</v>
      </c>
      <c r="E22" s="104"/>
    </row>
    <row r="23" spans="1:5" ht="33" customHeight="1">
      <c r="A23" s="30" t="s">
        <v>12</v>
      </c>
      <c r="B23" s="76" t="s">
        <v>198</v>
      </c>
      <c r="C23" s="78">
        <v>141840</v>
      </c>
      <c r="E23" s="104"/>
    </row>
    <row r="24" spans="1:5" ht="33" customHeight="1">
      <c r="A24" s="30" t="s">
        <v>13</v>
      </c>
      <c r="B24" s="76" t="s">
        <v>176</v>
      </c>
      <c r="C24" s="78">
        <v>59000</v>
      </c>
      <c r="E24" s="104"/>
    </row>
    <row r="25" spans="1:5" ht="33" customHeight="1">
      <c r="A25" s="31" t="s">
        <v>14</v>
      </c>
      <c r="B25" s="76" t="s">
        <v>177</v>
      </c>
      <c r="C25" s="78">
        <f>C26+C27+C28</f>
        <v>686621</v>
      </c>
      <c r="E25" s="104"/>
    </row>
    <row r="26" spans="1:5" ht="31.5">
      <c r="A26" s="29" t="s">
        <v>150</v>
      </c>
      <c r="B26" s="88" t="s">
        <v>179</v>
      </c>
      <c r="C26" s="78">
        <v>682621</v>
      </c>
      <c r="E26" s="104"/>
    </row>
    <row r="27" spans="1:5" ht="31.5" customHeight="1">
      <c r="A27" s="77" t="s">
        <v>178</v>
      </c>
      <c r="B27" s="88" t="s">
        <v>181</v>
      </c>
      <c r="C27" s="78">
        <v>3000</v>
      </c>
      <c r="E27" s="104"/>
    </row>
    <row r="28" spans="1:5" ht="31.5" customHeight="1">
      <c r="A28" s="77" t="s">
        <v>182</v>
      </c>
      <c r="B28" s="88" t="s">
        <v>180</v>
      </c>
      <c r="C28" s="78">
        <v>1000</v>
      </c>
      <c r="E28" s="104"/>
    </row>
    <row r="29" spans="1:5" ht="33" customHeight="1">
      <c r="A29" s="32" t="s">
        <v>15</v>
      </c>
      <c r="B29" s="37" t="s">
        <v>126</v>
      </c>
      <c r="C29" s="78">
        <v>0</v>
      </c>
      <c r="E29" s="104"/>
    </row>
    <row r="30" spans="1:5" ht="33" customHeight="1">
      <c r="A30" s="32" t="s">
        <v>123</v>
      </c>
      <c r="B30" s="41" t="s">
        <v>183</v>
      </c>
      <c r="C30" s="78">
        <v>0</v>
      </c>
      <c r="E30" s="104"/>
    </row>
    <row r="31" spans="1:5" ht="31.5" customHeight="1">
      <c r="A31" s="77" t="s">
        <v>184</v>
      </c>
      <c r="B31" s="88" t="s">
        <v>200</v>
      </c>
      <c r="C31" s="78">
        <v>0</v>
      </c>
      <c r="E31" s="104"/>
    </row>
    <row r="32" spans="1:5" ht="33" customHeight="1">
      <c r="A32" s="32" t="s">
        <v>124</v>
      </c>
      <c r="B32" s="38" t="s">
        <v>127</v>
      </c>
      <c r="C32" s="78">
        <v>0</v>
      </c>
      <c r="E32" s="104"/>
    </row>
    <row r="33" spans="1:5" ht="33" customHeight="1">
      <c r="A33" s="32" t="s">
        <v>125</v>
      </c>
      <c r="B33" s="41" t="s">
        <v>199</v>
      </c>
      <c r="C33" s="78">
        <v>13068</v>
      </c>
      <c r="E33" s="104"/>
    </row>
    <row r="34" spans="1:5" s="5" customFormat="1" ht="31.5" customHeight="1">
      <c r="A34" s="33" t="s">
        <v>60</v>
      </c>
      <c r="B34" s="39" t="s">
        <v>61</v>
      </c>
      <c r="C34" s="81">
        <v>0</v>
      </c>
      <c r="E34" s="104"/>
    </row>
    <row r="35" spans="1:5" s="5" customFormat="1" ht="31.5" customHeight="1">
      <c r="A35" s="33" t="s">
        <v>59</v>
      </c>
      <c r="B35" s="39" t="s">
        <v>62</v>
      </c>
      <c r="C35" s="81">
        <v>139169</v>
      </c>
      <c r="E35" s="104"/>
    </row>
    <row r="36" spans="1:5" s="5" customFormat="1" ht="42.75" customHeight="1">
      <c r="A36" s="33" t="s">
        <v>185</v>
      </c>
      <c r="B36" s="39" t="s">
        <v>186</v>
      </c>
      <c r="C36" s="81">
        <f>C12+C14+C25+C31</f>
        <v>964558</v>
      </c>
      <c r="E36" s="104"/>
    </row>
    <row r="37" spans="1:5" s="3" customFormat="1" ht="30" customHeight="1">
      <c r="A37" s="27" t="s">
        <v>16</v>
      </c>
      <c r="B37" s="46" t="s">
        <v>196</v>
      </c>
      <c r="C37" s="25">
        <f>C38+C39+C40+C48+C50+C56+C57+C55</f>
        <v>40920</v>
      </c>
      <c r="E37" s="104"/>
    </row>
    <row r="38" spans="1:5" ht="28.5" customHeight="1">
      <c r="A38" s="32" t="s">
        <v>17</v>
      </c>
      <c r="B38" s="41" t="s">
        <v>18</v>
      </c>
      <c r="C38" s="78">
        <v>1699</v>
      </c>
      <c r="E38" s="104"/>
    </row>
    <row r="39" spans="1:5" ht="28.5" customHeight="1">
      <c r="A39" s="32" t="s">
        <v>19</v>
      </c>
      <c r="B39" s="41" t="s">
        <v>20</v>
      </c>
      <c r="C39" s="78">
        <v>4681</v>
      </c>
      <c r="E39" s="104"/>
    </row>
    <row r="40" spans="1:5" ht="28.5" customHeight="1">
      <c r="A40" s="32" t="s">
        <v>21</v>
      </c>
      <c r="B40" s="42" t="s">
        <v>32</v>
      </c>
      <c r="C40" s="82">
        <f>C41+C43+C44+C45+C46+C47</f>
        <v>281</v>
      </c>
      <c r="E40" s="104"/>
    </row>
    <row r="41" spans="1:5" ht="28.5" customHeight="1">
      <c r="A41" s="43" t="s">
        <v>40</v>
      </c>
      <c r="B41" s="44" t="s">
        <v>33</v>
      </c>
      <c r="C41" s="78">
        <v>23</v>
      </c>
      <c r="E41" s="104"/>
    </row>
    <row r="42" spans="1:5" ht="28.5" customHeight="1">
      <c r="A42" s="43" t="s">
        <v>41</v>
      </c>
      <c r="B42" s="45" t="s">
        <v>34</v>
      </c>
      <c r="C42" s="78">
        <v>23</v>
      </c>
      <c r="E42" s="104"/>
    </row>
    <row r="43" spans="1:5" ht="28.5" customHeight="1">
      <c r="A43" s="43" t="s">
        <v>42</v>
      </c>
      <c r="B43" s="44" t="s">
        <v>35</v>
      </c>
      <c r="C43" s="78">
        <v>50</v>
      </c>
      <c r="E43" s="104"/>
    </row>
    <row r="44" spans="1:5" ht="28.5" customHeight="1">
      <c r="A44" s="43" t="s">
        <v>43</v>
      </c>
      <c r="B44" s="44" t="s">
        <v>36</v>
      </c>
      <c r="C44" s="78">
        <v>0</v>
      </c>
      <c r="E44" s="104"/>
    </row>
    <row r="45" spans="1:5" ht="28.5" customHeight="1">
      <c r="A45" s="43" t="s">
        <v>44</v>
      </c>
      <c r="B45" s="44" t="s">
        <v>37</v>
      </c>
      <c r="C45" s="78">
        <v>0</v>
      </c>
      <c r="E45" s="104"/>
    </row>
    <row r="46" spans="1:5" ht="28.5" customHeight="1">
      <c r="A46" s="43" t="s">
        <v>45</v>
      </c>
      <c r="B46" s="44" t="s">
        <v>38</v>
      </c>
      <c r="C46" s="78">
        <v>153</v>
      </c>
      <c r="E46" s="104"/>
    </row>
    <row r="47" spans="1:5" ht="28.5" customHeight="1">
      <c r="A47" s="43" t="s">
        <v>46</v>
      </c>
      <c r="B47" s="44" t="s">
        <v>39</v>
      </c>
      <c r="C47" s="78">
        <v>55</v>
      </c>
      <c r="E47" s="104"/>
    </row>
    <row r="48" spans="1:5" ht="28.5" customHeight="1">
      <c r="A48" s="32" t="s">
        <v>22</v>
      </c>
      <c r="B48" s="41" t="s">
        <v>187</v>
      </c>
      <c r="C48" s="78">
        <v>21898</v>
      </c>
      <c r="E48" s="104"/>
    </row>
    <row r="49" spans="1:5" ht="28.5" customHeight="1">
      <c r="A49" s="43" t="s">
        <v>188</v>
      </c>
      <c r="B49" s="44" t="s">
        <v>189</v>
      </c>
      <c r="C49" s="78">
        <v>24</v>
      </c>
      <c r="E49" s="104"/>
    </row>
    <row r="50" spans="1:5" ht="28.5" customHeight="1">
      <c r="A50" s="32" t="s">
        <v>23</v>
      </c>
      <c r="B50" s="42" t="s">
        <v>55</v>
      </c>
      <c r="C50" s="82">
        <f>C51+C52+C53+C54</f>
        <v>4861</v>
      </c>
      <c r="E50" s="104"/>
    </row>
    <row r="51" spans="1:5" ht="28.5" customHeight="1">
      <c r="A51" s="43" t="s">
        <v>51</v>
      </c>
      <c r="B51" s="44" t="s">
        <v>47</v>
      </c>
      <c r="C51" s="78">
        <v>3764</v>
      </c>
      <c r="E51" s="104"/>
    </row>
    <row r="52" spans="1:5" ht="28.5" customHeight="1">
      <c r="A52" s="43" t="s">
        <v>52</v>
      </c>
      <c r="B52" s="44" t="s">
        <v>48</v>
      </c>
      <c r="C52" s="78">
        <v>537</v>
      </c>
      <c r="E52" s="104"/>
    </row>
    <row r="53" spans="1:5" ht="28.5" customHeight="1">
      <c r="A53" s="43" t="s">
        <v>53</v>
      </c>
      <c r="B53" s="44" t="s">
        <v>49</v>
      </c>
      <c r="C53" s="78">
        <v>0</v>
      </c>
      <c r="E53" s="104"/>
    </row>
    <row r="54" spans="1:5" ht="28.5" customHeight="1">
      <c r="A54" s="43" t="s">
        <v>54</v>
      </c>
      <c r="B54" s="44" t="s">
        <v>50</v>
      </c>
      <c r="C54" s="78">
        <v>560</v>
      </c>
      <c r="E54" s="104"/>
    </row>
    <row r="55" spans="1:5" ht="28.5" customHeight="1">
      <c r="A55" s="32" t="s">
        <v>24</v>
      </c>
      <c r="B55" s="41" t="s">
        <v>25</v>
      </c>
      <c r="C55" s="78">
        <v>0</v>
      </c>
      <c r="E55" s="104"/>
    </row>
    <row r="56" spans="1:5" ht="28.5" customHeight="1">
      <c r="A56" s="32" t="s">
        <v>26</v>
      </c>
      <c r="B56" s="41" t="s">
        <v>190</v>
      </c>
      <c r="C56" s="78">
        <v>7200</v>
      </c>
      <c r="E56" s="104"/>
    </row>
    <row r="57" spans="1:5" ht="28.5" customHeight="1">
      <c r="A57" s="32" t="s">
        <v>27</v>
      </c>
      <c r="B57" s="41" t="s">
        <v>28</v>
      </c>
      <c r="C57" s="78">
        <v>300</v>
      </c>
      <c r="E57" s="104"/>
    </row>
    <row r="58" spans="1:5" s="3" customFormat="1" ht="30" customHeight="1">
      <c r="A58" s="34" t="s">
        <v>29</v>
      </c>
      <c r="B58" s="46" t="s">
        <v>191</v>
      </c>
      <c r="C58" s="80">
        <f>C59+C60+C61+C62</f>
        <v>20960</v>
      </c>
      <c r="E58" s="104"/>
    </row>
    <row r="59" spans="1:5" ht="42" customHeight="1">
      <c r="A59" s="32" t="s">
        <v>106</v>
      </c>
      <c r="B59" s="41" t="s">
        <v>128</v>
      </c>
      <c r="C59" s="78">
        <v>0</v>
      </c>
      <c r="E59" s="104"/>
    </row>
    <row r="60" spans="1:5" ht="31.5" customHeight="1">
      <c r="A60" s="32" t="s">
        <v>30</v>
      </c>
      <c r="B60" s="41" t="s">
        <v>57</v>
      </c>
      <c r="C60" s="78">
        <v>18295</v>
      </c>
      <c r="E60" s="104"/>
    </row>
    <row r="61" spans="1:5" ht="31.5" customHeight="1">
      <c r="A61" s="32" t="s">
        <v>31</v>
      </c>
      <c r="B61" s="41" t="s">
        <v>108</v>
      </c>
      <c r="C61" s="78">
        <v>0</v>
      </c>
      <c r="E61" s="104"/>
    </row>
    <row r="62" spans="1:5" ht="31.5" customHeight="1">
      <c r="A62" s="32" t="s">
        <v>107</v>
      </c>
      <c r="B62" s="41" t="s">
        <v>109</v>
      </c>
      <c r="C62" s="78">
        <v>2665</v>
      </c>
      <c r="E62" s="104"/>
    </row>
    <row r="63" spans="1:5" ht="32.25" customHeight="1">
      <c r="A63" s="34" t="s">
        <v>114</v>
      </c>
      <c r="B63" s="46" t="s">
        <v>135</v>
      </c>
      <c r="C63" s="80">
        <v>300</v>
      </c>
      <c r="E63" s="104"/>
    </row>
  </sheetData>
  <sheetProtection formatCells="0" formatColumns="0" formatRows="0" insertColumns="0" insertRows="0" insertHyperlinks="0" deleteColumns="0" deleteRows="0"/>
  <mergeCells count="4">
    <mergeCell ref="A4:A5"/>
    <mergeCell ref="B4:B5"/>
    <mergeCell ref="C4:C5"/>
    <mergeCell ref="A1:C1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9" r:id="rId1"/>
  <headerFooter alignWithMargins="0">
    <oddFooter>&amp;R&amp;20&amp;P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Jarnutowski Dariusz</dc:creator>
  <cp:keywords/>
  <dc:description/>
  <cp:lastModifiedBy>Tyszka Norbert</cp:lastModifiedBy>
  <cp:lastPrinted>2013-07-30T08:53:47Z</cp:lastPrinted>
  <dcterms:created xsi:type="dcterms:W3CDTF">2005-07-21T09:51:05Z</dcterms:created>
  <dcterms:modified xsi:type="dcterms:W3CDTF">2014-07-04T07:13:46Z</dcterms:modified>
  <cp:category/>
  <cp:version/>
  <cp:contentType/>
  <cp:contentStatus/>
</cp:coreProperties>
</file>